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TEKNIK SIMULASI LJ\"/>
    </mc:Choice>
  </mc:AlternateContent>
  <bookViews>
    <workbookView xWindow="120" yWindow="120" windowWidth="15255" windowHeight="5895" activeTab="5"/>
  </bookViews>
  <sheets>
    <sheet name="senin" sheetId="1" r:id="rId1"/>
    <sheet name="selasa" sheetId="2" r:id="rId2"/>
    <sheet name="rabu" sheetId="3" r:id="rId3"/>
    <sheet name="kamis" sheetId="4" r:id="rId4"/>
    <sheet name="jumat" sheetId="5" r:id="rId5"/>
    <sheet name="semingu" sheetId="6" r:id="rId6"/>
  </sheets>
  <calcPr calcId="152511"/>
</workbook>
</file>

<file path=xl/calcChain.xml><?xml version="1.0" encoding="utf-8"?>
<calcChain xmlns="http://schemas.openxmlformats.org/spreadsheetml/2006/main">
  <c r="O43" i="6" l="1"/>
  <c r="N43" i="6"/>
  <c r="M43" i="6"/>
  <c r="L43" i="6"/>
  <c r="K43" i="6"/>
  <c r="F43" i="6"/>
  <c r="E43" i="6"/>
  <c r="D43" i="6"/>
  <c r="C43" i="6"/>
  <c r="B43" i="6"/>
  <c r="P42" i="6"/>
  <c r="G42" i="6"/>
  <c r="P41" i="6"/>
  <c r="G41" i="6"/>
  <c r="P40" i="6"/>
  <c r="G40" i="6"/>
  <c r="P39" i="6"/>
  <c r="G39" i="6"/>
  <c r="P38" i="6"/>
  <c r="G38" i="6"/>
  <c r="P37" i="6"/>
  <c r="G37" i="6"/>
  <c r="P36" i="6"/>
  <c r="G36" i="6"/>
  <c r="P35" i="6"/>
  <c r="G35" i="6"/>
  <c r="P34" i="6"/>
  <c r="G34" i="6"/>
  <c r="P33" i="6"/>
  <c r="G33" i="6"/>
  <c r="P32" i="6"/>
  <c r="G32" i="6"/>
  <c r="P31" i="6"/>
  <c r="G31" i="6"/>
  <c r="P30" i="6"/>
  <c r="G30" i="6"/>
  <c r="P29" i="6"/>
  <c r="G29" i="6"/>
  <c r="P28" i="6"/>
  <c r="G28" i="6"/>
  <c r="P27" i="6"/>
  <c r="G27" i="6"/>
  <c r="P26" i="6"/>
  <c r="G26" i="6"/>
  <c r="P25" i="6"/>
  <c r="G25" i="6"/>
  <c r="P24" i="6"/>
  <c r="G24" i="6"/>
  <c r="P23" i="6"/>
  <c r="G23" i="6"/>
  <c r="P22" i="6"/>
  <c r="G22" i="6"/>
  <c r="P21" i="6"/>
  <c r="G21" i="6"/>
  <c r="P20" i="6"/>
  <c r="G20" i="6"/>
  <c r="P19" i="6"/>
  <c r="G19" i="6"/>
  <c r="P12" i="6"/>
  <c r="O12" i="6"/>
  <c r="N12" i="6"/>
  <c r="M12" i="6"/>
  <c r="L12" i="6"/>
  <c r="G12" i="6"/>
  <c r="F12" i="6"/>
  <c r="E12" i="6"/>
  <c r="D12" i="6"/>
  <c r="C12" i="6"/>
  <c r="Q11" i="6"/>
  <c r="H11" i="6"/>
  <c r="Q10" i="6"/>
  <c r="H10" i="6"/>
  <c r="Q9" i="6"/>
  <c r="H9" i="6"/>
  <c r="Q8" i="6"/>
  <c r="H8" i="6"/>
  <c r="Q7" i="6"/>
  <c r="H7" i="6"/>
  <c r="Q6" i="6"/>
  <c r="H6" i="6"/>
  <c r="Q5" i="6"/>
  <c r="H5" i="6"/>
  <c r="Q4" i="6"/>
  <c r="H4" i="6"/>
  <c r="R29" i="5"/>
  <c r="O29" i="5"/>
  <c r="L28" i="5"/>
  <c r="I28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R20" i="4"/>
  <c r="O20" i="4"/>
  <c r="F20" i="4"/>
  <c r="L19" i="4"/>
  <c r="I19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R20" i="3"/>
  <c r="O20" i="3"/>
  <c r="L19" i="3"/>
  <c r="I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R19" i="2"/>
  <c r="O19" i="2"/>
  <c r="L18" i="2"/>
  <c r="I18" i="2"/>
  <c r="F15" i="2"/>
  <c r="F14" i="2"/>
  <c r="F13" i="2"/>
  <c r="F12" i="2"/>
  <c r="F11" i="2"/>
  <c r="F10" i="2"/>
  <c r="F9" i="2"/>
  <c r="F8" i="2"/>
  <c r="F7" i="2"/>
  <c r="F6" i="2"/>
  <c r="F5" i="2"/>
  <c r="R21" i="1"/>
  <c r="O21" i="1"/>
  <c r="F20" i="1"/>
  <c r="L20" i="1"/>
  <c r="I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2" i="4" l="1"/>
  <c r="P43" i="6"/>
  <c r="P44" i="6" s="1"/>
  <c r="G43" i="6"/>
  <c r="G44" i="6" s="1"/>
  <c r="G47" i="6"/>
  <c r="G48" i="6" s="1"/>
  <c r="Q12" i="6"/>
  <c r="Q13" i="6" s="1"/>
  <c r="Q15" i="6"/>
  <c r="H15" i="6"/>
  <c r="H12" i="6"/>
  <c r="H13" i="6" s="1"/>
  <c r="P47" i="6"/>
  <c r="B52" i="6" l="1"/>
  <c r="F52" i="6"/>
  <c r="B53" i="6"/>
  <c r="K51" i="6"/>
  <c r="B51" i="6"/>
  <c r="P45" i="6"/>
  <c r="O52" i="6"/>
  <c r="P46" i="6"/>
  <c r="K52" i="6" s="1"/>
  <c r="G45" i="6"/>
  <c r="G46" i="6"/>
  <c r="Q14" i="6"/>
  <c r="L53" i="6"/>
  <c r="K53" i="6" l="1"/>
  <c r="F51" i="6"/>
  <c r="O53" i="6"/>
  <c r="F53" i="6"/>
  <c r="O51" i="6"/>
  <c r="H14" i="6"/>
</calcChain>
</file>

<file path=xl/sharedStrings.xml><?xml version="1.0" encoding="utf-8"?>
<sst xmlns="http://schemas.openxmlformats.org/spreadsheetml/2006/main" count="252" uniqueCount="41">
  <si>
    <t>PENGAMBILAN DATA TELLER EKSPRESS</t>
  </si>
  <si>
    <t xml:space="preserve">nomor </t>
  </si>
  <si>
    <t>waktu</t>
  </si>
  <si>
    <t>mulai</t>
  </si>
  <si>
    <t xml:space="preserve">selesai </t>
  </si>
  <si>
    <t>jumlah kedatangan</t>
  </si>
  <si>
    <t>jumlah pelayanan</t>
  </si>
  <si>
    <t>waktu kedatangan</t>
  </si>
  <si>
    <t>waktu pelayanan</t>
  </si>
  <si>
    <t>antrian</t>
  </si>
  <si>
    <t>kedatangan</t>
  </si>
  <si>
    <t>pelayanan</t>
  </si>
  <si>
    <t>jumlah</t>
  </si>
  <si>
    <t>jml dtng &amp; jml plynan</t>
  </si>
  <si>
    <t>jml dtng &amp; wkt plynan</t>
  </si>
  <si>
    <t>wkt dtng &amp; jml plynan</t>
  </si>
  <si>
    <t>wkt dtng &amp; wkt plynan</t>
  </si>
  <si>
    <t>lamda</t>
  </si>
  <si>
    <t>miu</t>
  </si>
  <si>
    <t>λ/µ</t>
  </si>
  <si>
    <t>terpenuhi</t>
  </si>
  <si>
    <t>nomor</t>
  </si>
  <si>
    <t>jam</t>
  </si>
  <si>
    <t>senin</t>
  </si>
  <si>
    <t>selasa</t>
  </si>
  <si>
    <t>rabu</t>
  </si>
  <si>
    <t>kamis</t>
  </si>
  <si>
    <t>jumat</t>
  </si>
  <si>
    <t>mean</t>
  </si>
  <si>
    <t>1/mean</t>
  </si>
  <si>
    <t>sd</t>
  </si>
  <si>
    <t>8:00-8:59</t>
  </si>
  <si>
    <t>9:00-9:59</t>
  </si>
  <si>
    <t>10:00-10:59</t>
  </si>
  <si>
    <t>11:00-11:59</t>
  </si>
  <si>
    <t>12:00-12:59</t>
  </si>
  <si>
    <t>13:00-13:59</t>
  </si>
  <si>
    <t>14:00-14:59</t>
  </si>
  <si>
    <t>15:00-15:59</t>
  </si>
  <si>
    <t xml:space="preserve"> </t>
  </si>
  <si>
    <t>TELLER EKSPRESS INTERVAL 1 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</si>
</sst>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h:mm;@"/>
    <numFmt numFmtId="166" formatCode="_(* #,##0.00000_);_(* \(#,##0.00000\);_(* &quot;-&quot;_);_(@_)"/>
    <numFmt numFmtId="167" formatCode="0.00000"/>
    <numFmt numFmtId="168" formatCode="0.0000"/>
    <numFmt numFmtId="169" formatCode="_(* #,##0.00000_);_(* \(#,##0.00000\);_(* &quot;-&quot;?????_);_(@_)"/>
    <numFmt numFmtId="170" formatCode="#,##0.00000_);\(#,##0.00000\)"/>
    <numFmt numFmtId="171" formatCode="#,##0.000000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3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/>
    <xf numFmtId="1" fontId="3" fillId="0" borderId="12" xfId="0" applyNumberFormat="1" applyFont="1" applyBorder="1"/>
    <xf numFmtId="0" fontId="3" fillId="0" borderId="12" xfId="0" applyFont="1" applyBorder="1"/>
    <xf numFmtId="1" fontId="3" fillId="0" borderId="0" xfId="0" applyNumberFormat="1" applyFont="1"/>
    <xf numFmtId="165" fontId="3" fillId="0" borderId="0" xfId="0" applyNumberFormat="1" applyFont="1"/>
    <xf numFmtId="0" fontId="3" fillId="0" borderId="11" xfId="0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" fontId="3" fillId="0" borderId="15" xfId="0" applyNumberFormat="1" applyFont="1" applyBorder="1"/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0" fontId="3" fillId="0" borderId="14" xfId="0" applyFont="1" applyBorder="1"/>
    <xf numFmtId="0" fontId="2" fillId="0" borderId="14" xfId="0" applyFont="1" applyBorder="1"/>
    <xf numFmtId="1" fontId="2" fillId="0" borderId="15" xfId="0" applyNumberFormat="1" applyFont="1" applyBorder="1"/>
    <xf numFmtId="0" fontId="2" fillId="0" borderId="0" xfId="0" applyFont="1"/>
    <xf numFmtId="0" fontId="2" fillId="0" borderId="15" xfId="0" applyFont="1" applyBorder="1"/>
    <xf numFmtId="166" fontId="2" fillId="0" borderId="15" xfId="1" applyNumberFormat="1" applyFont="1" applyBorder="1" applyAlignment="1"/>
    <xf numFmtId="167" fontId="2" fillId="0" borderId="15" xfId="0" applyNumberFormat="1" applyFont="1" applyBorder="1"/>
    <xf numFmtId="1" fontId="2" fillId="0" borderId="0" xfId="0" applyNumberFormat="1" applyFont="1"/>
    <xf numFmtId="165" fontId="3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5" fontId="3" fillId="0" borderId="20" xfId="0" applyNumberFormat="1" applyFont="1" applyBorder="1"/>
    <xf numFmtId="0" fontId="3" fillId="0" borderId="17" xfId="0" applyFont="1" applyBorder="1"/>
    <xf numFmtId="168" fontId="3" fillId="0" borderId="19" xfId="0" applyNumberFormat="1" applyFont="1" applyBorder="1"/>
    <xf numFmtId="0" fontId="3" fillId="0" borderId="20" xfId="0" applyFont="1" applyBorder="1"/>
    <xf numFmtId="0" fontId="3" fillId="0" borderId="19" xfId="0" applyFont="1" applyBorder="1"/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/>
    <xf numFmtId="0" fontId="3" fillId="0" borderId="0" xfId="0" applyFont="1" applyBorder="1"/>
    <xf numFmtId="1" fontId="3" fillId="0" borderId="0" xfId="0" applyNumberFormat="1" applyFont="1" applyBorder="1"/>
    <xf numFmtId="0" fontId="3" fillId="0" borderId="0" xfId="0" applyFont="1" applyAlignment="1"/>
    <xf numFmtId="166" fontId="3" fillId="0" borderId="0" xfId="1" applyNumberFormat="1" applyFont="1" applyBorder="1" applyAlignment="1"/>
    <xf numFmtId="166" fontId="3" fillId="0" borderId="0" xfId="0" applyNumberFormat="1" applyFont="1" applyBorder="1"/>
    <xf numFmtId="167" fontId="3" fillId="0" borderId="0" xfId="0" applyNumberFormat="1" applyFont="1" applyBorder="1"/>
    <xf numFmtId="0" fontId="3" fillId="0" borderId="0" xfId="2" applyFont="1" applyBorder="1" applyAlignment="1">
      <alignment horizontal="center" vertical="center"/>
    </xf>
    <xf numFmtId="169" fontId="3" fillId="0" borderId="0" xfId="0" applyNumberFormat="1" applyFont="1" applyBorder="1"/>
    <xf numFmtId="165" fontId="2" fillId="0" borderId="0" xfId="0" applyNumberFormat="1" applyFont="1" applyBorder="1"/>
    <xf numFmtId="1" fontId="3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70" fontId="2" fillId="0" borderId="15" xfId="1" applyNumberFormat="1" applyFont="1" applyBorder="1" applyAlignment="1"/>
    <xf numFmtId="170" fontId="3" fillId="0" borderId="0" xfId="1" applyNumberFormat="1" applyFont="1" applyBorder="1" applyAlignment="1"/>
    <xf numFmtId="170" fontId="3" fillId="0" borderId="0" xfId="0" applyNumberFormat="1" applyFont="1" applyBorder="1"/>
    <xf numFmtId="0" fontId="3" fillId="0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20" fontId="3" fillId="0" borderId="16" xfId="0" applyNumberFormat="1" applyFont="1" applyBorder="1" applyAlignment="1">
      <alignment horizontal="center"/>
    </xf>
    <xf numFmtId="0" fontId="0" fillId="0" borderId="16" xfId="0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70" fontId="2" fillId="0" borderId="15" xfId="1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7" fontId="2" fillId="0" borderId="15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7" fontId="2" fillId="0" borderId="1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1" fontId="2" fillId="0" borderId="33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2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1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7" fontId="3" fillId="0" borderId="16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2"/>
  <sheetViews>
    <sheetView topLeftCell="A13" zoomScale="80" zoomScaleNormal="80" workbookViewId="0">
      <selection activeCell="C33" sqref="C33"/>
    </sheetView>
  </sheetViews>
  <sheetFormatPr defaultRowHeight="15.75" x14ac:dyDescent="0.25"/>
  <cols>
    <col min="1" max="1" width="9.140625" style="1"/>
    <col min="2" max="2" width="7.140625" style="1" customWidth="1"/>
    <col min="3" max="3" width="12" style="1" customWidth="1"/>
    <col min="4" max="4" width="11.85546875" style="1" customWidth="1"/>
    <col min="5" max="5" width="9.5703125" style="1" customWidth="1"/>
    <col min="6" max="6" width="10" style="1" customWidth="1"/>
    <col min="7" max="7" width="5.140625" style="1" customWidth="1"/>
    <col min="8" max="8" width="13.28515625" style="1" customWidth="1"/>
    <col min="9" max="9" width="9.85546875" style="1" customWidth="1"/>
    <col min="10" max="10" width="4" style="1" customWidth="1"/>
    <col min="11" max="11" width="13.42578125" style="1" customWidth="1"/>
    <col min="12" max="12" width="9.85546875" style="1" customWidth="1"/>
    <col min="13" max="13" width="4.7109375" style="1" customWidth="1"/>
    <col min="14" max="14" width="9.140625" style="1"/>
    <col min="15" max="15" width="9.42578125" style="1" customWidth="1"/>
    <col min="16" max="16" width="4.42578125" style="1" customWidth="1"/>
    <col min="17" max="17" width="9.140625" style="1" customWidth="1"/>
    <col min="18" max="16384" width="9.140625" style="1"/>
  </cols>
  <sheetData>
    <row r="1" spans="2:18" x14ac:dyDescent="0.25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2:18" ht="16.5" thickBot="1" x14ac:dyDescent="0.3">
      <c r="H2" s="117"/>
      <c r="I2" s="117"/>
      <c r="J2" s="117"/>
      <c r="K2" s="117"/>
      <c r="L2" s="117"/>
    </row>
    <row r="3" spans="2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</row>
    <row r="4" spans="2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H4" s="130" t="s">
        <v>5</v>
      </c>
      <c r="I4" s="131"/>
      <c r="J4" s="5"/>
      <c r="K4" s="132" t="s">
        <v>6</v>
      </c>
      <c r="L4" s="133"/>
      <c r="N4" s="126" t="s">
        <v>7</v>
      </c>
      <c r="O4" s="126"/>
      <c r="Q4" s="126" t="s">
        <v>8</v>
      </c>
      <c r="R4" s="126"/>
    </row>
    <row r="5" spans="2:18" ht="16.5" thickBot="1" x14ac:dyDescent="0.3">
      <c r="B5" s="14">
        <v>1</v>
      </c>
      <c r="C5" s="15">
        <v>0.3611111111111111</v>
      </c>
      <c r="D5" s="15">
        <v>0.3611111111111111</v>
      </c>
      <c r="E5" s="15">
        <v>0.36319444444444443</v>
      </c>
      <c r="F5" s="16">
        <f>E5-D5</f>
        <v>2.0833333333333259E-3</v>
      </c>
      <c r="G5" s="13"/>
      <c r="H5" s="9" t="s">
        <v>31</v>
      </c>
      <c r="I5" s="10">
        <v>1</v>
      </c>
      <c r="K5" s="9" t="s">
        <v>31</v>
      </c>
      <c r="L5" s="11">
        <v>1</v>
      </c>
      <c r="O5" s="12">
        <v>40</v>
      </c>
      <c r="Q5" s="13"/>
      <c r="R5" s="1">
        <v>3</v>
      </c>
    </row>
    <row r="6" spans="2:18" ht="16.5" thickBot="1" x14ac:dyDescent="0.3">
      <c r="B6" s="19">
        <v>2</v>
      </c>
      <c r="C6" s="20">
        <v>0.375</v>
      </c>
      <c r="D6" s="20">
        <v>0.375</v>
      </c>
      <c r="E6" s="20">
        <v>0.37777777777777777</v>
      </c>
      <c r="F6" s="16">
        <f t="shared" ref="F6:F20" si="0">E6-D6</f>
        <v>2.7777777777777679E-3</v>
      </c>
      <c r="G6" s="13"/>
      <c r="H6" s="21" t="s">
        <v>32</v>
      </c>
      <c r="I6" s="17">
        <v>3</v>
      </c>
      <c r="K6" s="21" t="s">
        <v>32</v>
      </c>
      <c r="L6" s="18">
        <v>3</v>
      </c>
      <c r="N6" s="13"/>
      <c r="O6" s="12">
        <v>20</v>
      </c>
      <c r="Q6" s="13"/>
      <c r="R6" s="1">
        <v>4</v>
      </c>
    </row>
    <row r="7" spans="2:18" ht="16.5" thickBot="1" x14ac:dyDescent="0.3">
      <c r="B7" s="19">
        <v>3</v>
      </c>
      <c r="C7" s="20">
        <v>0.38055555555555554</v>
      </c>
      <c r="D7" s="20">
        <v>0.38055555555555554</v>
      </c>
      <c r="E7" s="20">
        <v>0.38472222222222219</v>
      </c>
      <c r="F7" s="16">
        <f t="shared" si="0"/>
        <v>4.1666666666666519E-3</v>
      </c>
      <c r="G7" s="13"/>
      <c r="H7" s="21" t="s">
        <v>33</v>
      </c>
      <c r="I7" s="17">
        <v>2</v>
      </c>
      <c r="K7" s="21" t="s">
        <v>33</v>
      </c>
      <c r="L7" s="18">
        <v>2</v>
      </c>
      <c r="N7" s="13"/>
      <c r="O7" s="12">
        <v>8</v>
      </c>
      <c r="Q7" s="13"/>
      <c r="R7" s="1">
        <v>6</v>
      </c>
    </row>
    <row r="8" spans="2:18" ht="16.5" thickBot="1" x14ac:dyDescent="0.3">
      <c r="B8" s="19">
        <v>4</v>
      </c>
      <c r="C8" s="20">
        <v>0.39861111111111108</v>
      </c>
      <c r="D8" s="20">
        <v>0.39861111111111108</v>
      </c>
      <c r="E8" s="20">
        <v>0.40069444444444446</v>
      </c>
      <c r="F8" s="16">
        <f t="shared" si="0"/>
        <v>2.0833333333333814E-3</v>
      </c>
      <c r="G8" s="13"/>
      <c r="H8" s="21" t="s">
        <v>34</v>
      </c>
      <c r="I8" s="17">
        <v>4</v>
      </c>
      <c r="K8" s="21" t="s">
        <v>34</v>
      </c>
      <c r="L8" s="18">
        <v>4</v>
      </c>
      <c r="N8" s="13"/>
      <c r="O8" s="12">
        <v>26</v>
      </c>
      <c r="Q8" s="13"/>
      <c r="R8" s="1">
        <v>3</v>
      </c>
    </row>
    <row r="9" spans="2:18" ht="16.5" thickBot="1" x14ac:dyDescent="0.3">
      <c r="B9" s="19">
        <v>5</v>
      </c>
      <c r="C9" s="20">
        <v>0.41944444444444445</v>
      </c>
      <c r="D9" s="20">
        <v>0.42222222222222222</v>
      </c>
      <c r="E9" s="20">
        <v>0.4236111111111111</v>
      </c>
      <c r="F9" s="16">
        <f t="shared" si="0"/>
        <v>1.388888888888884E-3</v>
      </c>
      <c r="G9" s="13"/>
      <c r="H9" s="21" t="s">
        <v>35</v>
      </c>
      <c r="I9" s="17">
        <v>1</v>
      </c>
      <c r="K9" s="21" t="s">
        <v>35</v>
      </c>
      <c r="L9" s="18">
        <v>0</v>
      </c>
      <c r="N9" s="13"/>
      <c r="O9" s="12">
        <v>30</v>
      </c>
      <c r="Q9" s="13"/>
      <c r="R9" s="1">
        <v>2</v>
      </c>
    </row>
    <row r="10" spans="2:18" ht="16.5" thickBot="1" x14ac:dyDescent="0.3">
      <c r="B10" s="19">
        <v>6</v>
      </c>
      <c r="C10" s="20">
        <v>0.45</v>
      </c>
      <c r="D10" s="20">
        <v>0.45347222222222222</v>
      </c>
      <c r="E10" s="20">
        <v>0.45555555555555555</v>
      </c>
      <c r="F10" s="16">
        <f t="shared" si="0"/>
        <v>2.0833333333333259E-3</v>
      </c>
      <c r="G10" s="13"/>
      <c r="H10" s="21" t="s">
        <v>36</v>
      </c>
      <c r="I10" s="17">
        <v>2</v>
      </c>
      <c r="K10" s="21" t="s">
        <v>36</v>
      </c>
      <c r="L10" s="18">
        <v>3</v>
      </c>
      <c r="N10" s="13"/>
      <c r="O10" s="12">
        <v>44</v>
      </c>
      <c r="Q10" s="13"/>
      <c r="R10" s="1">
        <v>3</v>
      </c>
    </row>
    <row r="11" spans="2:18" ht="16.5" thickBot="1" x14ac:dyDescent="0.3">
      <c r="B11" s="19">
        <v>7</v>
      </c>
      <c r="C11" s="20">
        <v>0.45902777777777781</v>
      </c>
      <c r="D11" s="20">
        <v>0.45902777777777781</v>
      </c>
      <c r="E11" s="20">
        <v>0.46180555555555558</v>
      </c>
      <c r="F11" s="16">
        <f t="shared" si="0"/>
        <v>2.7777777777777679E-3</v>
      </c>
      <c r="G11" s="13"/>
      <c r="H11" s="21" t="s">
        <v>37</v>
      </c>
      <c r="I11" s="17">
        <v>2</v>
      </c>
      <c r="K11" s="21" t="s">
        <v>37</v>
      </c>
      <c r="L11" s="18">
        <v>2</v>
      </c>
      <c r="N11" s="13"/>
      <c r="O11" s="12">
        <v>13</v>
      </c>
      <c r="Q11" s="13"/>
      <c r="R11" s="1">
        <v>4</v>
      </c>
    </row>
    <row r="12" spans="2:18" ht="16.5" thickBot="1" x14ac:dyDescent="0.3">
      <c r="B12" s="19">
        <v>8</v>
      </c>
      <c r="C12" s="20">
        <v>0.46180555555555558</v>
      </c>
      <c r="D12" s="20">
        <v>0.46180555555555558</v>
      </c>
      <c r="E12" s="20">
        <v>0.46319444444444446</v>
      </c>
      <c r="F12" s="16">
        <f t="shared" si="0"/>
        <v>1.388888888888884E-3</v>
      </c>
      <c r="G12" s="13"/>
      <c r="H12" s="21" t="s">
        <v>38</v>
      </c>
      <c r="I12" s="17">
        <v>1</v>
      </c>
      <c r="K12" s="21" t="s">
        <v>38</v>
      </c>
      <c r="L12" s="18">
        <v>1</v>
      </c>
      <c r="N12" s="13"/>
      <c r="O12" s="12">
        <v>4</v>
      </c>
      <c r="Q12" s="13"/>
      <c r="R12" s="1">
        <v>2</v>
      </c>
    </row>
    <row r="13" spans="2:18" ht="16.5" thickBot="1" x14ac:dyDescent="0.3">
      <c r="B13" s="19">
        <v>9</v>
      </c>
      <c r="C13" s="20">
        <v>0.46249999999999997</v>
      </c>
      <c r="D13" s="20">
        <v>0.46319444444444446</v>
      </c>
      <c r="E13" s="20">
        <v>0.46458333333333335</v>
      </c>
      <c r="F13" s="16">
        <f t="shared" si="0"/>
        <v>1.388888888888884E-3</v>
      </c>
      <c r="G13" s="13"/>
      <c r="H13" s="21"/>
      <c r="I13" s="17"/>
      <c r="K13" s="21"/>
      <c r="L13" s="18"/>
      <c r="N13" s="13"/>
      <c r="O13" s="12">
        <v>1</v>
      </c>
      <c r="Q13" s="13"/>
      <c r="R13" s="1">
        <v>2</v>
      </c>
    </row>
    <row r="14" spans="2:18" ht="16.5" thickBot="1" x14ac:dyDescent="0.3">
      <c r="B14" s="19">
        <v>10</v>
      </c>
      <c r="C14" s="20">
        <v>0.4680555555555555</v>
      </c>
      <c r="D14" s="20">
        <v>0.4680555555555555</v>
      </c>
      <c r="E14" s="20">
        <v>0.46875</v>
      </c>
      <c r="F14" s="16">
        <f t="shared" si="0"/>
        <v>6.9444444444449749E-4</v>
      </c>
      <c r="G14" s="13"/>
      <c r="H14" s="21"/>
      <c r="I14" s="17"/>
      <c r="K14" s="21"/>
      <c r="L14" s="18"/>
      <c r="N14" s="13"/>
      <c r="O14" s="12">
        <v>8</v>
      </c>
      <c r="Q14" s="13"/>
      <c r="R14" s="1">
        <v>1</v>
      </c>
    </row>
    <row r="15" spans="2:18" ht="16.5" thickBot="1" x14ac:dyDescent="0.3">
      <c r="B15" s="19">
        <v>11</v>
      </c>
      <c r="C15" s="20">
        <v>0.5395833333333333</v>
      </c>
      <c r="D15" s="20">
        <v>0.5444444444444444</v>
      </c>
      <c r="E15" s="20">
        <v>0.55138888888888882</v>
      </c>
      <c r="F15" s="16">
        <f t="shared" si="0"/>
        <v>6.9444444444444198E-3</v>
      </c>
      <c r="G15" s="13"/>
      <c r="H15" s="21"/>
      <c r="I15" s="17"/>
      <c r="K15" s="21"/>
      <c r="L15" s="18"/>
      <c r="N15" s="13"/>
      <c r="O15" s="12">
        <v>103</v>
      </c>
      <c r="Q15" s="13"/>
      <c r="R15" s="1">
        <v>10</v>
      </c>
    </row>
    <row r="16" spans="2:18" ht="16.5" thickBot="1" x14ac:dyDescent="0.3">
      <c r="B16" s="19">
        <v>12</v>
      </c>
      <c r="C16" s="20">
        <v>0.54861111111111105</v>
      </c>
      <c r="D16" s="20">
        <v>0.55138888888888882</v>
      </c>
      <c r="E16" s="20">
        <v>0.55277777777777781</v>
      </c>
      <c r="F16" s="16">
        <f t="shared" si="0"/>
        <v>1.388888888888995E-3</v>
      </c>
      <c r="G16" s="13"/>
      <c r="H16" s="21"/>
      <c r="I16" s="17"/>
      <c r="K16" s="21"/>
      <c r="L16" s="18"/>
      <c r="N16" s="13"/>
      <c r="O16" s="12">
        <v>13</v>
      </c>
      <c r="Q16" s="13"/>
      <c r="R16" s="1">
        <v>2</v>
      </c>
    </row>
    <row r="17" spans="2:18" ht="16.5" thickBot="1" x14ac:dyDescent="0.3">
      <c r="B17" s="19">
        <v>13</v>
      </c>
      <c r="C17" s="20">
        <v>0.56597222222222221</v>
      </c>
      <c r="D17" s="20">
        <v>0.56666666666666665</v>
      </c>
      <c r="E17" s="20">
        <v>0.57500000000000007</v>
      </c>
      <c r="F17" s="16">
        <f t="shared" si="0"/>
        <v>8.3333333333334147E-3</v>
      </c>
      <c r="G17" s="13"/>
      <c r="H17" s="21"/>
      <c r="I17" s="17"/>
      <c r="K17" s="21"/>
      <c r="L17" s="18"/>
      <c r="N17" s="13"/>
      <c r="O17" s="12">
        <v>25</v>
      </c>
      <c r="Q17" s="13"/>
      <c r="R17" s="1">
        <v>12</v>
      </c>
    </row>
    <row r="18" spans="2:18" ht="16.5" thickBot="1" x14ac:dyDescent="0.3">
      <c r="B18" s="19">
        <v>14</v>
      </c>
      <c r="C18" s="20">
        <v>0.58680555555555558</v>
      </c>
      <c r="D18" s="20">
        <v>0.59027777777777779</v>
      </c>
      <c r="E18" s="20">
        <v>0.59097222222222223</v>
      </c>
      <c r="F18" s="16">
        <f t="shared" si="0"/>
        <v>6.9444444444444198E-4</v>
      </c>
      <c r="G18" s="13"/>
      <c r="H18" s="21"/>
      <c r="I18" s="17"/>
      <c r="K18" s="21"/>
      <c r="L18" s="18"/>
      <c r="N18" s="13"/>
      <c r="O18" s="12">
        <v>30</v>
      </c>
      <c r="Q18" s="13"/>
      <c r="R18" s="1">
        <v>1</v>
      </c>
    </row>
    <row r="19" spans="2:18" ht="16.5" thickBot="1" x14ac:dyDescent="0.3">
      <c r="B19" s="19">
        <v>15</v>
      </c>
      <c r="C19" s="20">
        <v>0.59305555555555556</v>
      </c>
      <c r="D19" s="20">
        <v>0.59722222222222221</v>
      </c>
      <c r="E19" s="20">
        <v>0.60138888888888886</v>
      </c>
      <c r="F19" s="16">
        <f t="shared" si="0"/>
        <v>4.1666666666666519E-3</v>
      </c>
      <c r="G19" s="13"/>
      <c r="H19" s="21"/>
      <c r="I19" s="17"/>
      <c r="K19" s="21"/>
      <c r="L19" s="18"/>
      <c r="N19" s="13"/>
      <c r="O19" s="12">
        <v>9</v>
      </c>
      <c r="Q19" s="13"/>
      <c r="R19" s="1">
        <v>6</v>
      </c>
    </row>
    <row r="20" spans="2:18" x14ac:dyDescent="0.25">
      <c r="B20" s="19">
        <v>16</v>
      </c>
      <c r="C20" s="20">
        <v>0.62569444444444444</v>
      </c>
      <c r="D20" s="20">
        <v>0.62708333333333333</v>
      </c>
      <c r="E20" s="20">
        <v>0.63055555555555554</v>
      </c>
      <c r="F20" s="16">
        <f t="shared" si="0"/>
        <v>3.4722222222222099E-3</v>
      </c>
      <c r="G20" s="13"/>
      <c r="H20" s="22" t="s">
        <v>12</v>
      </c>
      <c r="I20" s="23">
        <f>SUM(I5:I19)</f>
        <v>16</v>
      </c>
      <c r="J20" s="24"/>
      <c r="K20" s="22" t="s">
        <v>12</v>
      </c>
      <c r="L20" s="25">
        <f>SUM(L5:L19)</f>
        <v>16</v>
      </c>
      <c r="N20" s="13"/>
      <c r="O20" s="12">
        <v>47</v>
      </c>
      <c r="Q20" s="13"/>
      <c r="R20" s="1">
        <v>5</v>
      </c>
    </row>
    <row r="21" spans="2:18" x14ac:dyDescent="0.25">
      <c r="B21" s="19"/>
      <c r="C21" s="20"/>
      <c r="D21" s="20"/>
      <c r="E21" s="20"/>
      <c r="F21" s="29"/>
      <c r="G21" s="13"/>
      <c r="H21" s="22"/>
      <c r="I21" s="26"/>
      <c r="J21" s="24"/>
      <c r="K21" s="22"/>
      <c r="L21" s="27"/>
      <c r="N21" s="24" t="s">
        <v>12</v>
      </c>
      <c r="O21" s="28">
        <f>SUM(O5:O20)</f>
        <v>421</v>
      </c>
      <c r="P21" s="24"/>
      <c r="Q21" s="24" t="s">
        <v>12</v>
      </c>
      <c r="R21" s="24">
        <f>SUM(R5:R20)</f>
        <v>66</v>
      </c>
    </row>
    <row r="22" spans="2:18" x14ac:dyDescent="0.25">
      <c r="B22" s="38"/>
      <c r="C22" s="127"/>
      <c r="D22" s="127"/>
      <c r="E22" s="39"/>
      <c r="F22" s="116"/>
      <c r="G22" s="116"/>
      <c r="H22" s="41"/>
      <c r="I22" s="42"/>
      <c r="J22" s="41"/>
      <c r="K22" s="41"/>
      <c r="L22" s="41"/>
    </row>
    <row r="23" spans="2:18" x14ac:dyDescent="0.25">
      <c r="B23" s="38"/>
      <c r="C23" s="39"/>
      <c r="D23" s="44"/>
      <c r="E23" s="39"/>
      <c r="F23" s="39"/>
      <c r="G23" s="40"/>
      <c r="H23" s="116"/>
      <c r="I23" s="42"/>
      <c r="J23" s="41"/>
      <c r="K23" s="126"/>
      <c r="L23" s="126"/>
      <c r="N23" s="43"/>
      <c r="O23" s="43"/>
    </row>
    <row r="24" spans="2:18" x14ac:dyDescent="0.25">
      <c r="B24" s="38"/>
      <c r="C24" s="39"/>
      <c r="D24" s="46"/>
      <c r="E24" s="39"/>
      <c r="F24" s="39"/>
      <c r="G24" s="40"/>
      <c r="H24" s="45"/>
      <c r="I24" s="42"/>
      <c r="J24" s="41"/>
      <c r="K24" s="41"/>
      <c r="L24" s="41"/>
    </row>
    <row r="25" spans="2:18" x14ac:dyDescent="0.25">
      <c r="B25" s="38"/>
      <c r="C25" s="47"/>
      <c r="D25" s="48"/>
      <c r="E25" s="41"/>
      <c r="F25" s="47"/>
      <c r="G25" s="41"/>
      <c r="H25" s="41"/>
      <c r="I25" s="42"/>
      <c r="J25" s="41"/>
      <c r="K25" s="41"/>
      <c r="L25" s="46"/>
    </row>
    <row r="26" spans="2:18" x14ac:dyDescent="0.25">
      <c r="B26" s="38"/>
      <c r="C26" s="41"/>
      <c r="D26" s="41"/>
      <c r="E26" s="41"/>
      <c r="F26" s="41"/>
      <c r="G26" s="41"/>
      <c r="H26" s="46"/>
      <c r="I26" s="41"/>
      <c r="J26" s="41"/>
      <c r="K26" s="47"/>
      <c r="L26" s="41"/>
      <c r="N26" s="47"/>
    </row>
    <row r="27" spans="2:18" x14ac:dyDescent="0.25">
      <c r="B27" s="38"/>
      <c r="C27" s="41"/>
      <c r="D27" s="41"/>
      <c r="E27" s="41"/>
      <c r="F27" s="41"/>
      <c r="G27" s="41"/>
      <c r="H27" s="49"/>
      <c r="I27" s="41"/>
      <c r="J27" s="41"/>
      <c r="K27" s="40"/>
      <c r="L27" s="41"/>
    </row>
    <row r="28" spans="2:18" x14ac:dyDescent="0.25">
      <c r="B28" s="38"/>
      <c r="C28" s="41"/>
      <c r="D28" s="41"/>
      <c r="E28" s="41"/>
      <c r="F28" s="41"/>
      <c r="G28" s="41"/>
      <c r="H28" s="40"/>
      <c r="I28" s="41"/>
      <c r="J28" s="41"/>
      <c r="K28" s="40"/>
      <c r="L28" s="41"/>
    </row>
    <row r="29" spans="2:18" x14ac:dyDescent="0.25">
      <c r="B29" s="38"/>
      <c r="C29" s="41"/>
      <c r="D29" s="41"/>
      <c r="E29" s="41"/>
      <c r="F29" s="41"/>
      <c r="G29" s="41"/>
      <c r="H29" s="40"/>
      <c r="I29" s="41"/>
      <c r="J29" s="41"/>
      <c r="K29" s="40"/>
      <c r="L29" s="41"/>
    </row>
    <row r="30" spans="2:18" x14ac:dyDescent="0.25">
      <c r="B30" s="38"/>
      <c r="C30" s="41"/>
      <c r="D30" s="41"/>
      <c r="E30" s="41"/>
      <c r="F30" s="41"/>
      <c r="G30" s="41"/>
      <c r="H30" s="40"/>
      <c r="I30" s="41"/>
      <c r="J30" s="41"/>
      <c r="K30" s="41"/>
      <c r="L30" s="41"/>
    </row>
    <row r="31" spans="2:18" x14ac:dyDescent="0.25">
      <c r="H31" s="40"/>
      <c r="I31" s="41"/>
      <c r="J31" s="41"/>
      <c r="K31" s="41"/>
      <c r="L31" s="41"/>
    </row>
    <row r="38" spans="2:12" x14ac:dyDescent="0.25">
      <c r="H38" s="5"/>
      <c r="I38" s="5"/>
      <c r="J38" s="5"/>
      <c r="K38" s="5"/>
      <c r="L38" s="5"/>
    </row>
    <row r="39" spans="2:12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x14ac:dyDescent="0.25">
      <c r="B40" s="5"/>
      <c r="C40" s="5"/>
      <c r="D40" s="5"/>
      <c r="E40" s="5"/>
      <c r="F40" s="50"/>
      <c r="G40" s="5"/>
      <c r="H40" s="5"/>
      <c r="I40" s="5"/>
      <c r="J40" s="5"/>
      <c r="K40" s="5"/>
      <c r="L40" s="5"/>
    </row>
    <row r="41" spans="2:12" x14ac:dyDescent="0.25">
      <c r="B41" s="5"/>
      <c r="C41" s="5"/>
      <c r="D41" s="5"/>
      <c r="E41" s="5"/>
      <c r="F41" s="50"/>
      <c r="G41" s="5"/>
      <c r="H41" s="50"/>
      <c r="I41" s="5"/>
      <c r="J41" s="5"/>
      <c r="K41" s="5"/>
      <c r="L41" s="5"/>
    </row>
    <row r="42" spans="2:12" x14ac:dyDescent="0.25">
      <c r="B42" s="5"/>
      <c r="C42" s="5"/>
      <c r="D42" s="5"/>
      <c r="E42" s="5"/>
      <c r="F42" s="50"/>
      <c r="G42" s="5"/>
      <c r="H42" s="5"/>
      <c r="I42" s="5"/>
      <c r="J42" s="5"/>
      <c r="K42" s="5"/>
      <c r="L42" s="5"/>
    </row>
    <row r="43" spans="2:12" x14ac:dyDescent="0.25">
      <c r="B43" s="5"/>
      <c r="C43" s="5"/>
      <c r="D43" s="5"/>
      <c r="E43" s="5"/>
      <c r="F43" s="50"/>
      <c r="G43" s="5"/>
      <c r="H43" s="5"/>
      <c r="I43" s="5"/>
      <c r="J43" s="5"/>
      <c r="K43" s="5"/>
      <c r="L43" s="5"/>
    </row>
    <row r="44" spans="2:12" x14ac:dyDescent="0.25">
      <c r="B44" s="5"/>
      <c r="C44" s="5"/>
      <c r="D44" s="5"/>
      <c r="E44" s="5"/>
      <c r="F44" s="50"/>
      <c r="G44" s="5"/>
      <c r="H44" s="5"/>
      <c r="I44" s="5"/>
      <c r="J44" s="5"/>
      <c r="K44" s="5"/>
      <c r="L44" s="5"/>
    </row>
    <row r="45" spans="2:12" x14ac:dyDescent="0.25">
      <c r="B45" s="5"/>
      <c r="C45" s="5"/>
      <c r="D45" s="5"/>
      <c r="E45" s="5"/>
      <c r="F45" s="50"/>
      <c r="G45" s="5"/>
      <c r="H45" s="5"/>
      <c r="I45" s="5"/>
      <c r="J45" s="5"/>
      <c r="K45" s="5"/>
      <c r="L45" s="5"/>
    </row>
    <row r="46" spans="2:12" x14ac:dyDescent="0.25">
      <c r="B46" s="5"/>
      <c r="C46" s="5"/>
      <c r="D46" s="5"/>
      <c r="E46" s="5"/>
      <c r="F46" s="50"/>
      <c r="G46" s="5"/>
      <c r="H46" s="5"/>
      <c r="I46" s="5"/>
      <c r="J46" s="5"/>
      <c r="K46" s="5"/>
      <c r="L46" s="5"/>
    </row>
    <row r="47" spans="2:12" x14ac:dyDescent="0.25">
      <c r="B47" s="5"/>
      <c r="C47" s="5"/>
      <c r="D47" s="5"/>
      <c r="E47" s="5"/>
      <c r="F47" s="50"/>
      <c r="G47" s="5"/>
      <c r="H47" s="5"/>
      <c r="I47" s="5"/>
      <c r="J47" s="5"/>
      <c r="K47" s="5"/>
      <c r="L47" s="5"/>
    </row>
    <row r="48" spans="2:12" x14ac:dyDescent="0.25">
      <c r="B48" s="5"/>
      <c r="C48" s="5"/>
      <c r="D48" s="5"/>
      <c r="E48" s="5"/>
      <c r="F48" s="50"/>
      <c r="G48" s="5"/>
      <c r="H48" s="5"/>
      <c r="I48" s="5"/>
      <c r="J48" s="5"/>
      <c r="K48" s="5"/>
      <c r="L48" s="5"/>
    </row>
    <row r="49" spans="2:12" x14ac:dyDescent="0.25">
      <c r="B49" s="5"/>
      <c r="C49" s="5"/>
      <c r="D49" s="5"/>
      <c r="E49" s="5"/>
      <c r="F49" s="50"/>
      <c r="G49" s="5"/>
      <c r="H49" s="5"/>
      <c r="I49" s="5"/>
      <c r="J49" s="5"/>
      <c r="K49" s="5"/>
      <c r="L49" s="5"/>
    </row>
    <row r="50" spans="2:12" x14ac:dyDescent="0.25">
      <c r="B50" s="5"/>
      <c r="C50" s="5"/>
      <c r="D50" s="5"/>
      <c r="E50" s="5"/>
      <c r="F50" s="50"/>
      <c r="G50" s="5"/>
      <c r="H50" s="5"/>
      <c r="I50" s="5"/>
      <c r="J50" s="5"/>
      <c r="K50" s="5"/>
      <c r="L50" s="5"/>
    </row>
    <row r="51" spans="2:12" x14ac:dyDescent="0.25">
      <c r="B51" s="5"/>
      <c r="C51" s="5"/>
      <c r="D51" s="5"/>
      <c r="E51" s="5"/>
      <c r="F51" s="50"/>
      <c r="G51" s="5"/>
      <c r="H51" s="5"/>
      <c r="I51" s="5"/>
      <c r="J51" s="5"/>
      <c r="K51" s="5"/>
      <c r="L51" s="5"/>
    </row>
    <row r="52" spans="2:12" x14ac:dyDescent="0.25">
      <c r="B52" s="50"/>
      <c r="C52" s="5"/>
      <c r="D52" s="5"/>
      <c r="E52" s="5"/>
      <c r="F52" s="50"/>
      <c r="G52" s="5"/>
      <c r="H52" s="5"/>
      <c r="I52" s="5"/>
      <c r="J52" s="5"/>
      <c r="K52" s="5"/>
      <c r="L52" s="5"/>
    </row>
    <row r="53" spans="2:12" x14ac:dyDescent="0.25">
      <c r="B53" s="50"/>
      <c r="C53" s="5"/>
      <c r="D53" s="5"/>
      <c r="E53" s="5"/>
      <c r="F53" s="50"/>
      <c r="G53" s="5"/>
      <c r="H53" s="5"/>
      <c r="I53" s="5"/>
      <c r="J53" s="5"/>
      <c r="K53" s="5"/>
      <c r="L53" s="5"/>
    </row>
    <row r="54" spans="2:12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x14ac:dyDescent="0.25">
      <c r="B55" s="5"/>
      <c r="C55" s="5"/>
      <c r="D55" s="5"/>
      <c r="E55" s="5"/>
      <c r="F55" s="5"/>
      <c r="G55" s="5"/>
      <c r="H55" s="128"/>
      <c r="I55" s="128"/>
      <c r="J55" s="51"/>
      <c r="K55" s="128"/>
      <c r="L55" s="128"/>
    </row>
    <row r="56" spans="2:12" x14ac:dyDescent="0.25">
      <c r="B56" s="128"/>
      <c r="C56" s="128"/>
      <c r="D56" s="51"/>
      <c r="E56" s="128"/>
      <c r="F56" s="128"/>
      <c r="G56" s="51"/>
      <c r="H56" s="52"/>
      <c r="I56" s="51"/>
      <c r="J56" s="51"/>
      <c r="K56" s="52"/>
      <c r="L56" s="51"/>
    </row>
    <row r="57" spans="2:12" x14ac:dyDescent="0.25">
      <c r="B57" s="52"/>
      <c r="C57" s="51"/>
      <c r="D57" s="51"/>
      <c r="E57" s="52"/>
      <c r="F57" s="51"/>
      <c r="G57" s="51"/>
      <c r="H57" s="52"/>
      <c r="I57" s="51"/>
      <c r="J57" s="51"/>
      <c r="K57" s="52"/>
      <c r="L57" s="51"/>
    </row>
    <row r="58" spans="2:12" x14ac:dyDescent="0.25">
      <c r="B58" s="52"/>
      <c r="C58" s="51"/>
      <c r="D58" s="51"/>
      <c r="E58" s="52"/>
      <c r="F58" s="51"/>
      <c r="G58" s="51"/>
      <c r="H58" s="52"/>
      <c r="I58" s="51"/>
      <c r="J58" s="51"/>
      <c r="K58" s="52"/>
      <c r="L58" s="51"/>
    </row>
    <row r="59" spans="2:12" x14ac:dyDescent="0.25">
      <c r="B59" s="52"/>
      <c r="C59" s="51"/>
      <c r="D59" s="51"/>
      <c r="E59" s="52"/>
      <c r="F59" s="51"/>
      <c r="G59" s="51"/>
      <c r="H59" s="52"/>
      <c r="I59" s="51"/>
      <c r="J59" s="51"/>
      <c r="K59" s="52"/>
      <c r="L59" s="51"/>
    </row>
    <row r="60" spans="2:12" x14ac:dyDescent="0.25">
      <c r="B60" s="52"/>
      <c r="C60" s="51"/>
      <c r="D60" s="51"/>
      <c r="E60" s="52"/>
      <c r="F60" s="51"/>
      <c r="G60" s="51"/>
      <c r="H60" s="52"/>
      <c r="I60" s="51"/>
      <c r="J60" s="51"/>
      <c r="K60" s="52"/>
      <c r="L60" s="51"/>
    </row>
    <row r="61" spans="2:12" x14ac:dyDescent="0.25">
      <c r="B61" s="52"/>
      <c r="C61" s="51"/>
      <c r="D61" s="51"/>
      <c r="E61" s="52"/>
      <c r="F61" s="51"/>
      <c r="G61" s="51"/>
      <c r="H61" s="52"/>
      <c r="I61" s="51"/>
      <c r="J61" s="51"/>
      <c r="K61" s="52"/>
      <c r="L61" s="51"/>
    </row>
    <row r="62" spans="2:12" x14ac:dyDescent="0.25">
      <c r="B62" s="52"/>
      <c r="C62" s="51"/>
      <c r="D62" s="51"/>
      <c r="E62" s="52"/>
      <c r="F62" s="51"/>
      <c r="G62" s="51"/>
    </row>
  </sheetData>
  <mergeCells count="11">
    <mergeCell ref="B56:C56"/>
    <mergeCell ref="E56:F56"/>
    <mergeCell ref="B1:L1"/>
    <mergeCell ref="H4:I4"/>
    <mergeCell ref="K4:L4"/>
    <mergeCell ref="N4:O4"/>
    <mergeCell ref="Q4:R4"/>
    <mergeCell ref="C22:D22"/>
    <mergeCell ref="K23:L23"/>
    <mergeCell ref="H55:I55"/>
    <mergeCell ref="K55:L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topLeftCell="C7" zoomScale="90" zoomScaleNormal="90" workbookViewId="0">
      <selection activeCell="K26" sqref="K26"/>
    </sheetView>
  </sheetViews>
  <sheetFormatPr defaultRowHeight="15" x14ac:dyDescent="0.25"/>
  <cols>
    <col min="3" max="3" width="10.85546875" customWidth="1"/>
    <col min="4" max="4" width="10" customWidth="1"/>
    <col min="5" max="6" width="9.7109375" customWidth="1"/>
    <col min="7" max="7" width="4.85546875" customWidth="1"/>
    <col min="8" max="8" width="12" customWidth="1"/>
    <col min="10" max="10" width="4.7109375" customWidth="1"/>
    <col min="11" max="11" width="12.140625" customWidth="1"/>
    <col min="13" max="13" width="4.85546875" customWidth="1"/>
    <col min="16" max="16" width="5.42578125" customWidth="1"/>
  </cols>
  <sheetData>
    <row r="2" spans="2:18" ht="15.75" thickBot="1" x14ac:dyDescent="0.3"/>
    <row r="3" spans="2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  <c r="G3" s="1"/>
      <c r="H3" s="130" t="s">
        <v>5</v>
      </c>
      <c r="I3" s="131"/>
      <c r="J3" s="5"/>
      <c r="K3" s="132" t="s">
        <v>6</v>
      </c>
      <c r="L3" s="133"/>
      <c r="M3" s="1"/>
      <c r="N3" s="126" t="s">
        <v>7</v>
      </c>
      <c r="O3" s="126"/>
      <c r="P3" s="1"/>
      <c r="Q3" s="126" t="s">
        <v>8</v>
      </c>
      <c r="R3" s="126"/>
    </row>
    <row r="4" spans="2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G4" s="1"/>
      <c r="H4" s="9" t="s">
        <v>31</v>
      </c>
      <c r="I4" s="10">
        <v>1</v>
      </c>
      <c r="J4" s="1"/>
      <c r="K4" s="9" t="s">
        <v>31</v>
      </c>
      <c r="L4" s="11">
        <v>1</v>
      </c>
      <c r="M4" s="1"/>
      <c r="N4" s="1"/>
      <c r="O4" s="12">
        <v>18</v>
      </c>
      <c r="P4" s="1"/>
      <c r="Q4" s="13"/>
      <c r="R4" s="1">
        <v>18</v>
      </c>
    </row>
    <row r="5" spans="2:18" ht="16.5" thickBot="1" x14ac:dyDescent="0.3">
      <c r="B5" s="14">
        <v>1</v>
      </c>
      <c r="C5" s="15">
        <v>0.34583333333333338</v>
      </c>
      <c r="D5" s="15">
        <v>0.35000000000000003</v>
      </c>
      <c r="E5" s="15">
        <v>0.36249999999999999</v>
      </c>
      <c r="F5" s="16">
        <f t="shared" ref="F5:F15" si="0">E5-D5</f>
        <v>1.2499999999999956E-2</v>
      </c>
      <c r="G5" s="13"/>
      <c r="H5" s="21" t="s">
        <v>32</v>
      </c>
      <c r="I5" s="17">
        <v>1</v>
      </c>
      <c r="J5" s="1"/>
      <c r="K5" s="21" t="s">
        <v>32</v>
      </c>
      <c r="L5" s="18">
        <v>1</v>
      </c>
      <c r="M5" s="1"/>
      <c r="N5" s="13"/>
      <c r="O5" s="12">
        <v>95</v>
      </c>
      <c r="P5" s="1"/>
      <c r="Q5" s="13"/>
      <c r="R5" s="1">
        <v>3</v>
      </c>
    </row>
    <row r="6" spans="2:18" ht="16.5" thickBot="1" x14ac:dyDescent="0.3">
      <c r="B6" s="19">
        <v>2</v>
      </c>
      <c r="C6" s="20">
        <v>0.41180555555555554</v>
      </c>
      <c r="D6" s="20">
        <v>0.41319444444444442</v>
      </c>
      <c r="E6" s="20">
        <v>0.4152777777777778</v>
      </c>
      <c r="F6" s="16">
        <f t="shared" si="0"/>
        <v>2.0833333333333814E-3</v>
      </c>
      <c r="G6" s="13"/>
      <c r="H6" s="21" t="s">
        <v>33</v>
      </c>
      <c r="I6" s="17">
        <v>1</v>
      </c>
      <c r="J6" s="1"/>
      <c r="K6" s="21" t="s">
        <v>33</v>
      </c>
      <c r="L6" s="18">
        <v>1</v>
      </c>
      <c r="M6" s="1"/>
      <c r="N6" s="13"/>
      <c r="O6" s="12">
        <v>63</v>
      </c>
      <c r="P6" s="1"/>
      <c r="Q6" s="13"/>
      <c r="R6" s="1">
        <v>2</v>
      </c>
    </row>
    <row r="7" spans="2:18" ht="16.5" thickBot="1" x14ac:dyDescent="0.3">
      <c r="B7" s="19">
        <v>3</v>
      </c>
      <c r="C7" s="20">
        <v>0.45555555555555555</v>
      </c>
      <c r="D7" s="20">
        <v>0.45555555555555555</v>
      </c>
      <c r="E7" s="20">
        <v>0.45694444444444443</v>
      </c>
      <c r="F7" s="16">
        <f t="shared" si="0"/>
        <v>1.388888888888884E-3</v>
      </c>
      <c r="G7" s="13"/>
      <c r="H7" s="21" t="s">
        <v>34</v>
      </c>
      <c r="I7" s="17">
        <v>0</v>
      </c>
      <c r="J7" s="1"/>
      <c r="K7" s="21" t="s">
        <v>34</v>
      </c>
      <c r="L7" s="18">
        <v>0</v>
      </c>
      <c r="M7" s="1"/>
      <c r="N7" s="13"/>
      <c r="O7" s="12">
        <v>70</v>
      </c>
      <c r="P7" s="1"/>
      <c r="Q7" s="13"/>
      <c r="R7" s="1">
        <v>4</v>
      </c>
    </row>
    <row r="8" spans="2:18" ht="16.5" thickBot="1" x14ac:dyDescent="0.3">
      <c r="B8" s="19">
        <v>4</v>
      </c>
      <c r="C8" s="20">
        <v>0.50416666666666665</v>
      </c>
      <c r="D8" s="20">
        <v>0.50486111111111109</v>
      </c>
      <c r="E8" s="20">
        <v>0.50763888888888886</v>
      </c>
      <c r="F8" s="16">
        <f t="shared" si="0"/>
        <v>2.7777777777777679E-3</v>
      </c>
      <c r="G8" s="13"/>
      <c r="H8" s="21" t="s">
        <v>35</v>
      </c>
      <c r="I8" s="17">
        <v>3</v>
      </c>
      <c r="J8" s="1"/>
      <c r="K8" s="21" t="s">
        <v>35</v>
      </c>
      <c r="L8" s="18">
        <v>3</v>
      </c>
      <c r="M8" s="1"/>
      <c r="N8" s="13"/>
      <c r="O8" s="12">
        <v>5</v>
      </c>
      <c r="P8" s="1"/>
      <c r="Q8" s="13"/>
      <c r="R8" s="1">
        <v>6</v>
      </c>
    </row>
    <row r="9" spans="2:18" ht="16.5" thickBot="1" x14ac:dyDescent="0.3">
      <c r="B9" s="19">
        <v>5</v>
      </c>
      <c r="C9" s="20">
        <v>0.50763888888888886</v>
      </c>
      <c r="D9" s="20">
        <v>0.50763888888888886</v>
      </c>
      <c r="E9" s="20">
        <v>0.51180555555555551</v>
      </c>
      <c r="F9" s="16">
        <f t="shared" si="0"/>
        <v>4.1666666666666519E-3</v>
      </c>
      <c r="G9" s="13"/>
      <c r="H9" s="21" t="s">
        <v>36</v>
      </c>
      <c r="I9" s="17">
        <v>4</v>
      </c>
      <c r="J9" s="1"/>
      <c r="K9" s="21" t="s">
        <v>36</v>
      </c>
      <c r="L9" s="18">
        <v>4</v>
      </c>
      <c r="M9" s="1"/>
      <c r="N9" s="13"/>
      <c r="O9" s="12">
        <v>6</v>
      </c>
      <c r="P9" s="1"/>
      <c r="Q9" s="13"/>
      <c r="R9" s="1">
        <v>5</v>
      </c>
    </row>
    <row r="10" spans="2:18" ht="16.5" thickBot="1" x14ac:dyDescent="0.3">
      <c r="B10" s="19">
        <v>6</v>
      </c>
      <c r="C10" s="20">
        <v>0.51180555555555551</v>
      </c>
      <c r="D10" s="20">
        <v>0.5131944444444444</v>
      </c>
      <c r="E10" s="20">
        <v>0.51666666666666672</v>
      </c>
      <c r="F10" s="16">
        <f t="shared" si="0"/>
        <v>3.4722222222223209E-3</v>
      </c>
      <c r="G10" s="13"/>
      <c r="H10" s="21" t="s">
        <v>37</v>
      </c>
      <c r="I10" s="17">
        <v>1</v>
      </c>
      <c r="J10" s="1"/>
      <c r="K10" s="21" t="s">
        <v>37</v>
      </c>
      <c r="L10" s="18">
        <v>1</v>
      </c>
      <c r="M10" s="1"/>
      <c r="N10" s="13"/>
      <c r="O10" s="12">
        <v>57</v>
      </c>
      <c r="P10" s="1"/>
      <c r="Q10" s="13"/>
      <c r="R10" s="1">
        <v>1</v>
      </c>
    </row>
    <row r="11" spans="2:18" ht="16.5" thickBot="1" x14ac:dyDescent="0.3">
      <c r="B11" s="19">
        <v>7</v>
      </c>
      <c r="C11" s="20">
        <v>0.55138888888888882</v>
      </c>
      <c r="D11" s="20">
        <v>0.55208333333333337</v>
      </c>
      <c r="E11" s="20">
        <v>0.55277777777777781</v>
      </c>
      <c r="F11" s="16">
        <f t="shared" si="0"/>
        <v>6.9444444444444198E-4</v>
      </c>
      <c r="G11" s="13"/>
      <c r="H11" s="21"/>
      <c r="I11" s="17"/>
      <c r="J11" s="1"/>
      <c r="K11" s="21"/>
      <c r="L11" s="18"/>
      <c r="M11" s="1"/>
      <c r="N11" s="13"/>
      <c r="O11" s="12">
        <v>20</v>
      </c>
      <c r="P11" s="1"/>
      <c r="Q11" s="13"/>
      <c r="R11" s="1">
        <v>16</v>
      </c>
    </row>
    <row r="12" spans="2:18" ht="16.5" thickBot="1" x14ac:dyDescent="0.3">
      <c r="B12" s="19">
        <v>8</v>
      </c>
      <c r="C12" s="20">
        <v>0.56527777777777777</v>
      </c>
      <c r="D12" s="20">
        <v>0.56527777777777777</v>
      </c>
      <c r="E12" s="20">
        <v>0.57638888888888895</v>
      </c>
      <c r="F12" s="16">
        <f t="shared" si="0"/>
        <v>1.1111111111111183E-2</v>
      </c>
      <c r="G12" s="13"/>
      <c r="H12" s="21"/>
      <c r="I12" s="17"/>
      <c r="J12" s="1"/>
      <c r="K12" s="21"/>
      <c r="L12" s="18"/>
      <c r="M12" s="1"/>
      <c r="N12" s="13"/>
      <c r="O12" s="12">
        <v>10</v>
      </c>
      <c r="P12" s="1"/>
      <c r="Q12" s="13"/>
      <c r="R12" s="1">
        <v>6</v>
      </c>
    </row>
    <row r="13" spans="2:18" ht="16.5" thickBot="1" x14ac:dyDescent="0.3">
      <c r="B13" s="19">
        <v>9</v>
      </c>
      <c r="C13" s="20">
        <v>0.57222222222222219</v>
      </c>
      <c r="D13" s="20">
        <v>0.57361111111111118</v>
      </c>
      <c r="E13" s="20">
        <v>0.57777777777777783</v>
      </c>
      <c r="F13" s="16">
        <f t="shared" si="0"/>
        <v>4.1666666666666519E-3</v>
      </c>
      <c r="G13" s="13"/>
      <c r="H13" s="21"/>
      <c r="I13" s="17"/>
      <c r="J13" s="1"/>
      <c r="K13" s="21"/>
      <c r="L13" s="18"/>
      <c r="M13" s="1"/>
      <c r="N13" s="13"/>
      <c r="O13" s="12">
        <v>7</v>
      </c>
      <c r="P13" s="1"/>
      <c r="Q13" s="13"/>
      <c r="R13" s="1">
        <v>9</v>
      </c>
    </row>
    <row r="14" spans="2:18" ht="16.5" thickBot="1" x14ac:dyDescent="0.3">
      <c r="B14" s="19">
        <v>10</v>
      </c>
      <c r="C14" s="20">
        <v>0.57708333333333328</v>
      </c>
      <c r="D14" s="20">
        <v>0.57777777777777783</v>
      </c>
      <c r="E14" s="20">
        <v>0.58402777777777781</v>
      </c>
      <c r="F14" s="16">
        <f t="shared" si="0"/>
        <v>6.2499999999999778E-3</v>
      </c>
      <c r="G14" s="13"/>
      <c r="H14" s="21"/>
      <c r="I14" s="17"/>
      <c r="J14" s="1"/>
      <c r="K14" s="21"/>
      <c r="L14" s="18"/>
      <c r="M14" s="1"/>
      <c r="N14" s="13"/>
      <c r="O14" s="12">
        <v>59</v>
      </c>
      <c r="P14" s="1"/>
      <c r="Q14" s="13"/>
      <c r="R14" s="1">
        <v>1</v>
      </c>
    </row>
    <row r="15" spans="2:18" ht="16.5" thickBot="1" x14ac:dyDescent="0.3">
      <c r="B15" s="19">
        <v>11</v>
      </c>
      <c r="C15" s="20">
        <v>0.61805555555555558</v>
      </c>
      <c r="D15" s="20">
        <v>0.61875000000000002</v>
      </c>
      <c r="E15" s="20">
        <v>0.61944444444444446</v>
      </c>
      <c r="F15" s="16">
        <f t="shared" si="0"/>
        <v>6.9444444444444198E-4</v>
      </c>
      <c r="G15" s="13"/>
      <c r="H15" s="21"/>
      <c r="I15" s="17"/>
      <c r="J15" s="1"/>
      <c r="K15" s="21"/>
      <c r="L15" s="18"/>
      <c r="M15" s="1"/>
      <c r="N15" s="13"/>
      <c r="O15" s="12"/>
      <c r="P15" s="1"/>
      <c r="Q15" s="13"/>
      <c r="R15" s="1"/>
    </row>
    <row r="16" spans="2:18" ht="16.5" thickBot="1" x14ac:dyDescent="0.3">
      <c r="B16" s="19"/>
      <c r="C16" s="20"/>
      <c r="D16" s="20"/>
      <c r="E16" s="20"/>
      <c r="F16" s="16"/>
      <c r="G16" s="13"/>
      <c r="H16" s="21"/>
      <c r="I16" s="17"/>
      <c r="J16" s="1"/>
      <c r="K16" s="21"/>
      <c r="L16" s="18"/>
      <c r="M16" s="1"/>
      <c r="N16" s="13"/>
      <c r="O16" s="12"/>
      <c r="P16" s="1"/>
      <c r="Q16" s="13"/>
      <c r="R16" s="1"/>
    </row>
    <row r="17" spans="1:18" ht="16.5" thickBot="1" x14ac:dyDescent="0.3">
      <c r="B17" s="19"/>
      <c r="C17" s="20"/>
      <c r="D17" s="20"/>
      <c r="E17" s="20"/>
      <c r="F17" s="16"/>
      <c r="G17" s="13"/>
      <c r="H17" s="21"/>
      <c r="I17" s="17"/>
      <c r="J17" s="1"/>
      <c r="K17" s="21"/>
      <c r="L17" s="18"/>
      <c r="M17" s="1"/>
      <c r="N17" s="13"/>
      <c r="O17" s="12"/>
      <c r="P17" s="1"/>
      <c r="Q17" s="13"/>
      <c r="R17" s="1"/>
    </row>
    <row r="18" spans="1:18" ht="16.5" thickBot="1" x14ac:dyDescent="0.3">
      <c r="B18" s="19"/>
      <c r="C18" s="20"/>
      <c r="D18" s="20"/>
      <c r="E18" s="20"/>
      <c r="F18" s="16"/>
      <c r="G18" s="13"/>
      <c r="H18" s="22" t="s">
        <v>12</v>
      </c>
      <c r="I18" s="23">
        <f>SUM(I4:I17)</f>
        <v>11</v>
      </c>
      <c r="J18" s="24"/>
      <c r="K18" s="22" t="s">
        <v>12</v>
      </c>
      <c r="L18" s="25">
        <f>SUM(L4:L17)</f>
        <v>11</v>
      </c>
      <c r="M18" s="1"/>
      <c r="N18" s="13"/>
      <c r="O18" s="12"/>
      <c r="P18" s="1"/>
      <c r="Q18" s="13"/>
      <c r="R18" s="1"/>
    </row>
    <row r="19" spans="1:18" ht="15.75" x14ac:dyDescent="0.25">
      <c r="B19" s="19"/>
      <c r="C19" s="20"/>
      <c r="D19" s="20"/>
      <c r="E19" s="20"/>
      <c r="F19" s="16"/>
      <c r="G19" s="13"/>
      <c r="H19" s="22"/>
      <c r="I19" s="53"/>
      <c r="J19" s="24"/>
      <c r="K19" s="22"/>
      <c r="L19" s="27"/>
      <c r="M19" s="1"/>
      <c r="N19" s="24" t="s">
        <v>12</v>
      </c>
      <c r="O19" s="28">
        <f>SUM(O4:O18)</f>
        <v>410</v>
      </c>
      <c r="P19" s="24"/>
      <c r="Q19" s="24" t="s">
        <v>12</v>
      </c>
      <c r="R19" s="24">
        <f>SUM(R4:R18)</f>
        <v>71</v>
      </c>
    </row>
    <row r="22" spans="1:18" ht="15.75" x14ac:dyDescent="0.25">
      <c r="A22" s="1"/>
      <c r="B22" s="38"/>
      <c r="C22" s="127"/>
      <c r="D22" s="127"/>
      <c r="E22" s="39"/>
      <c r="F22" s="127"/>
      <c r="G22" s="127"/>
      <c r="H22" s="127"/>
      <c r="I22" s="42"/>
      <c r="J22" s="41"/>
      <c r="K22" s="126"/>
      <c r="L22" s="126"/>
      <c r="M22" s="1"/>
      <c r="N22" s="43"/>
      <c r="O22" s="43"/>
      <c r="P22" s="1"/>
      <c r="Q22" s="1"/>
    </row>
    <row r="23" spans="1:18" ht="15.75" x14ac:dyDescent="0.25">
      <c r="A23" s="1"/>
      <c r="B23" s="38"/>
      <c r="C23" s="39"/>
      <c r="D23" s="54"/>
      <c r="E23" s="39"/>
      <c r="F23" s="39"/>
      <c r="G23" s="40"/>
      <c r="H23" s="55"/>
      <c r="I23" s="42"/>
      <c r="J23" s="41"/>
      <c r="K23" s="41"/>
      <c r="L23" s="41"/>
      <c r="M23" s="1"/>
      <c r="N23" s="1"/>
      <c r="O23" s="1"/>
      <c r="P23" s="1"/>
      <c r="Q23" s="1"/>
    </row>
    <row r="24" spans="1:18" ht="15.75" x14ac:dyDescent="0.25">
      <c r="A24" s="1"/>
      <c r="B24" s="38"/>
      <c r="C24" s="39"/>
      <c r="D24" s="46"/>
      <c r="E24" s="39"/>
      <c r="F24" s="39"/>
      <c r="G24" s="40"/>
      <c r="H24" s="41"/>
      <c r="I24" s="42"/>
      <c r="J24" s="41"/>
      <c r="K24" s="41"/>
      <c r="L24" s="46"/>
      <c r="M24" s="1"/>
      <c r="N24" s="1"/>
      <c r="O24" s="1"/>
      <c r="P24" s="1"/>
      <c r="Q24" s="1"/>
    </row>
    <row r="25" spans="1:18" ht="15.75" x14ac:dyDescent="0.25">
      <c r="A25" s="1"/>
      <c r="B25" s="38"/>
      <c r="C25" s="47"/>
      <c r="D25" s="41"/>
      <c r="E25" s="41"/>
      <c r="F25" s="47"/>
      <c r="G25" s="41"/>
      <c r="H25" s="46"/>
      <c r="I25" s="41"/>
      <c r="J25" s="41"/>
      <c r="K25" s="47"/>
      <c r="L25" s="41"/>
      <c r="M25" s="1"/>
      <c r="N25" s="47"/>
      <c r="O25" s="1"/>
      <c r="P25" s="1"/>
      <c r="Q25" s="1"/>
    </row>
    <row r="26" spans="1:18" ht="15.75" x14ac:dyDescent="0.25">
      <c r="A26" s="1"/>
      <c r="B26" s="38"/>
      <c r="C26" s="41"/>
      <c r="D26" s="41"/>
      <c r="E26" s="41"/>
      <c r="F26" s="41"/>
      <c r="G26" s="41"/>
      <c r="H26" s="49"/>
      <c r="I26" s="41"/>
      <c r="J26" s="41"/>
      <c r="K26" s="40"/>
      <c r="L26" s="41"/>
      <c r="M26" s="1"/>
      <c r="N26" s="1"/>
      <c r="O26" s="1"/>
      <c r="P26" s="1"/>
      <c r="Q26" s="1"/>
    </row>
  </sheetData>
  <mergeCells count="7">
    <mergeCell ref="H3:I3"/>
    <mergeCell ref="K3:L3"/>
    <mergeCell ref="N3:O3"/>
    <mergeCell ref="Q3:R3"/>
    <mergeCell ref="C22:D22"/>
    <mergeCell ref="F22:H22"/>
    <mergeCell ref="K22:L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topLeftCell="A16" zoomScale="80" zoomScaleNormal="80" workbookViewId="0">
      <selection activeCell="A21" sqref="A21:XFD23"/>
    </sheetView>
  </sheetViews>
  <sheetFormatPr defaultRowHeight="15" x14ac:dyDescent="0.25"/>
  <cols>
    <col min="3" max="3" width="10.5703125" customWidth="1"/>
    <col min="4" max="4" width="9.5703125" customWidth="1"/>
    <col min="5" max="5" width="9.42578125" customWidth="1"/>
    <col min="6" max="6" width="9.5703125" customWidth="1"/>
    <col min="7" max="7" width="4.85546875" customWidth="1"/>
    <col min="8" max="8" width="12" customWidth="1"/>
    <col min="10" max="10" width="4.7109375" customWidth="1"/>
    <col min="11" max="11" width="12.140625" customWidth="1"/>
    <col min="13" max="13" width="4.85546875" customWidth="1"/>
    <col min="16" max="16" width="5.42578125" customWidth="1"/>
  </cols>
  <sheetData>
    <row r="2" spans="2:18" ht="15.75" thickBot="1" x14ac:dyDescent="0.3"/>
    <row r="3" spans="2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  <c r="G3" s="1"/>
      <c r="H3" s="130" t="s">
        <v>5</v>
      </c>
      <c r="I3" s="131"/>
      <c r="J3" s="5"/>
      <c r="K3" s="132" t="s">
        <v>6</v>
      </c>
      <c r="L3" s="133"/>
      <c r="M3" s="1"/>
      <c r="N3" s="126" t="s">
        <v>7</v>
      </c>
      <c r="O3" s="126"/>
      <c r="P3" s="1"/>
      <c r="Q3" s="126" t="s">
        <v>8</v>
      </c>
      <c r="R3" s="126"/>
    </row>
    <row r="4" spans="2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G4" s="1"/>
      <c r="H4" s="9" t="s">
        <v>31</v>
      </c>
      <c r="I4" s="10">
        <v>0</v>
      </c>
      <c r="J4" s="1"/>
      <c r="K4" s="21" t="s">
        <v>33</v>
      </c>
      <c r="L4" s="11">
        <v>2</v>
      </c>
      <c r="M4" s="1"/>
      <c r="N4" s="1"/>
      <c r="O4" s="12">
        <v>131</v>
      </c>
      <c r="P4" s="1"/>
      <c r="Q4" s="13"/>
      <c r="R4" s="1">
        <v>2</v>
      </c>
    </row>
    <row r="5" spans="2:18" ht="16.5" thickBot="1" x14ac:dyDescent="0.3">
      <c r="B5" s="14">
        <v>1</v>
      </c>
      <c r="C5" s="15">
        <v>0.42430555555555555</v>
      </c>
      <c r="D5" s="15">
        <v>0.42430555555555555</v>
      </c>
      <c r="E5" s="15">
        <v>0.42569444444444443</v>
      </c>
      <c r="F5" s="16">
        <f>E5-D5</f>
        <v>1.388888888888884E-3</v>
      </c>
      <c r="G5" s="13"/>
      <c r="H5" s="21" t="s">
        <v>32</v>
      </c>
      <c r="I5" s="17">
        <v>0</v>
      </c>
      <c r="J5" s="1"/>
      <c r="K5" s="21" t="s">
        <v>34</v>
      </c>
      <c r="L5" s="18">
        <v>4</v>
      </c>
      <c r="M5" s="1"/>
      <c r="N5" s="13"/>
      <c r="O5" s="12">
        <v>35</v>
      </c>
      <c r="P5" s="1"/>
      <c r="Q5" s="13"/>
      <c r="R5" s="1">
        <v>2</v>
      </c>
    </row>
    <row r="6" spans="2:18" ht="16.5" thickBot="1" x14ac:dyDescent="0.3">
      <c r="B6" s="19">
        <v>2</v>
      </c>
      <c r="C6" s="20">
        <v>0.44861111111111113</v>
      </c>
      <c r="D6" s="20">
        <v>0.44861111111111113</v>
      </c>
      <c r="E6" s="20">
        <v>0.45</v>
      </c>
      <c r="F6" s="16">
        <f t="shared" ref="F6:F18" si="0">E6-D6</f>
        <v>1.388888888888884E-3</v>
      </c>
      <c r="G6" s="13"/>
      <c r="H6" s="21" t="s">
        <v>33</v>
      </c>
      <c r="I6" s="17">
        <v>2</v>
      </c>
      <c r="J6" s="1"/>
      <c r="K6" s="21" t="s">
        <v>35</v>
      </c>
      <c r="L6" s="18">
        <v>3</v>
      </c>
      <c r="M6" s="1"/>
      <c r="N6" s="13"/>
      <c r="O6" s="12">
        <v>20</v>
      </c>
      <c r="P6" s="1"/>
      <c r="Q6" s="13"/>
      <c r="R6" s="1">
        <v>5</v>
      </c>
    </row>
    <row r="7" spans="2:18" ht="16.5" thickBot="1" x14ac:dyDescent="0.3">
      <c r="B7" s="19">
        <v>3</v>
      </c>
      <c r="C7" s="20">
        <v>0.46249999999999997</v>
      </c>
      <c r="D7" s="20">
        <v>0.46388888888888885</v>
      </c>
      <c r="E7" s="20">
        <v>0.46736111111111112</v>
      </c>
      <c r="F7" s="16">
        <f t="shared" si="0"/>
        <v>3.4722222222222654E-3</v>
      </c>
      <c r="G7" s="13"/>
      <c r="H7" s="21" t="s">
        <v>34</v>
      </c>
      <c r="I7" s="17">
        <v>5</v>
      </c>
      <c r="J7" s="1"/>
      <c r="K7" s="21" t="s">
        <v>36</v>
      </c>
      <c r="L7" s="18">
        <v>0</v>
      </c>
      <c r="M7" s="1"/>
      <c r="N7" s="13"/>
      <c r="O7" s="12">
        <v>12</v>
      </c>
      <c r="P7" s="1"/>
      <c r="Q7" s="13"/>
      <c r="R7" s="1">
        <v>4</v>
      </c>
    </row>
    <row r="8" spans="2:18" ht="16.5" thickBot="1" x14ac:dyDescent="0.3">
      <c r="B8" s="19">
        <v>4</v>
      </c>
      <c r="C8" s="20">
        <v>0.47083333333333338</v>
      </c>
      <c r="D8" s="20">
        <v>0.47152777777777777</v>
      </c>
      <c r="E8" s="20">
        <v>0.47430555555555554</v>
      </c>
      <c r="F8" s="16">
        <f t="shared" si="0"/>
        <v>2.7777777777777679E-3</v>
      </c>
      <c r="G8" s="13"/>
      <c r="H8" s="21" t="s">
        <v>35</v>
      </c>
      <c r="I8" s="17">
        <v>2</v>
      </c>
      <c r="J8" s="1"/>
      <c r="K8" s="21" t="s">
        <v>37</v>
      </c>
      <c r="L8" s="18">
        <v>4</v>
      </c>
      <c r="M8" s="1"/>
      <c r="N8" s="13"/>
      <c r="O8" s="12">
        <v>9</v>
      </c>
      <c r="P8" s="1"/>
      <c r="Q8" s="13"/>
      <c r="R8" s="1">
        <v>4</v>
      </c>
    </row>
    <row r="9" spans="2:18" ht="16.5" thickBot="1" x14ac:dyDescent="0.3">
      <c r="B9" s="19">
        <v>5</v>
      </c>
      <c r="C9" s="20">
        <v>0.4770833333333333</v>
      </c>
      <c r="D9" s="20">
        <v>0.47916666666666669</v>
      </c>
      <c r="E9" s="20">
        <v>0.48194444444444445</v>
      </c>
      <c r="F9" s="16">
        <f t="shared" si="0"/>
        <v>2.7777777777777679E-3</v>
      </c>
      <c r="G9" s="13"/>
      <c r="H9" s="21" t="s">
        <v>36</v>
      </c>
      <c r="I9" s="17">
        <v>0</v>
      </c>
      <c r="J9" s="1"/>
      <c r="K9" s="21" t="s">
        <v>38</v>
      </c>
      <c r="L9" s="18">
        <v>1</v>
      </c>
      <c r="M9" s="1"/>
      <c r="N9" s="13"/>
      <c r="O9" s="12">
        <v>3</v>
      </c>
      <c r="P9" s="1"/>
      <c r="Q9" s="13"/>
      <c r="R9" s="1">
        <v>24</v>
      </c>
    </row>
    <row r="10" spans="2:18" ht="16.5" thickBot="1" x14ac:dyDescent="0.3">
      <c r="B10" s="19">
        <v>6</v>
      </c>
      <c r="C10" s="20">
        <v>0.47916666666666669</v>
      </c>
      <c r="D10" s="20">
        <v>0.4826388888888889</v>
      </c>
      <c r="E10" s="20">
        <v>0.4993055555555555</v>
      </c>
      <c r="F10" s="16">
        <f t="shared" si="0"/>
        <v>1.6666666666666607E-2</v>
      </c>
      <c r="G10" s="13"/>
      <c r="H10" s="21" t="s">
        <v>37</v>
      </c>
      <c r="I10" s="17">
        <v>5</v>
      </c>
      <c r="J10" s="1"/>
      <c r="K10" s="21"/>
      <c r="L10" s="18"/>
      <c r="M10" s="1"/>
      <c r="N10" s="13"/>
      <c r="O10" s="12">
        <v>29</v>
      </c>
      <c r="P10" s="1"/>
      <c r="Q10" s="13"/>
      <c r="R10" s="1">
        <v>3</v>
      </c>
    </row>
    <row r="11" spans="2:18" ht="16.5" thickBot="1" x14ac:dyDescent="0.3">
      <c r="B11" s="19">
        <v>7</v>
      </c>
      <c r="C11" s="20">
        <v>0.4993055555555555</v>
      </c>
      <c r="D11" s="20">
        <v>0.50069444444444444</v>
      </c>
      <c r="E11" s="20">
        <v>0.50277777777777777</v>
      </c>
      <c r="F11" s="16">
        <f t="shared" si="0"/>
        <v>2.0833333333333259E-3</v>
      </c>
      <c r="G11" s="13"/>
      <c r="H11" s="21"/>
      <c r="I11" s="17"/>
      <c r="J11" s="1"/>
      <c r="K11" s="21"/>
      <c r="L11" s="18"/>
      <c r="M11" s="1"/>
      <c r="N11" s="13"/>
      <c r="O11" s="12">
        <v>52</v>
      </c>
      <c r="P11" s="1"/>
      <c r="Q11" s="13"/>
      <c r="R11" s="1">
        <v>1</v>
      </c>
    </row>
    <row r="12" spans="2:18" ht="16.5" thickBot="1" x14ac:dyDescent="0.3">
      <c r="B12" s="19">
        <v>8</v>
      </c>
      <c r="C12" s="20">
        <v>0.53541666666666665</v>
      </c>
      <c r="D12" s="20">
        <v>0.53541666666666665</v>
      </c>
      <c r="E12" s="20">
        <v>0.53611111111111109</v>
      </c>
      <c r="F12" s="16">
        <f t="shared" si="0"/>
        <v>6.9444444444444198E-4</v>
      </c>
      <c r="G12" s="13"/>
      <c r="H12" s="21"/>
      <c r="I12" s="17"/>
      <c r="J12" s="1"/>
      <c r="K12" s="21"/>
      <c r="L12" s="18"/>
      <c r="M12" s="1"/>
      <c r="N12" s="13"/>
      <c r="O12" s="12">
        <v>1</v>
      </c>
      <c r="P12" s="1"/>
      <c r="Q12" s="13"/>
      <c r="R12" s="1">
        <v>2</v>
      </c>
    </row>
    <row r="13" spans="2:18" ht="16.5" thickBot="1" x14ac:dyDescent="0.3">
      <c r="B13" s="19">
        <v>9</v>
      </c>
      <c r="C13" s="20">
        <v>0.53611111111111109</v>
      </c>
      <c r="D13" s="20">
        <v>0.53888888888888886</v>
      </c>
      <c r="E13" s="20">
        <v>0.54027777777777775</v>
      </c>
      <c r="F13" s="16">
        <f t="shared" si="0"/>
        <v>1.388888888888884E-3</v>
      </c>
      <c r="G13" s="13"/>
      <c r="H13" s="21"/>
      <c r="I13" s="17"/>
      <c r="J13" s="1"/>
      <c r="K13" s="21"/>
      <c r="L13" s="18"/>
      <c r="M13" s="1"/>
      <c r="N13" s="13"/>
      <c r="O13" s="12">
        <v>71</v>
      </c>
      <c r="P13" s="1"/>
      <c r="Q13" s="13"/>
      <c r="R13" s="1">
        <v>1</v>
      </c>
    </row>
    <row r="14" spans="2:18" ht="16.5" thickBot="1" x14ac:dyDescent="0.3">
      <c r="B14" s="19">
        <v>10</v>
      </c>
      <c r="C14" s="20">
        <v>0.5854166666666667</v>
      </c>
      <c r="D14" s="20">
        <v>0.58750000000000002</v>
      </c>
      <c r="E14" s="20">
        <v>0.58819444444444446</v>
      </c>
      <c r="F14" s="16">
        <f t="shared" si="0"/>
        <v>6.9444444444444198E-4</v>
      </c>
      <c r="G14" s="13"/>
      <c r="H14" s="21"/>
      <c r="I14" s="17"/>
      <c r="J14" s="1"/>
      <c r="K14" s="21"/>
      <c r="L14" s="18"/>
      <c r="M14" s="1"/>
      <c r="N14" s="13"/>
      <c r="O14" s="12">
        <v>33</v>
      </c>
      <c r="P14" s="1"/>
      <c r="Q14" s="13"/>
      <c r="R14" s="1">
        <v>7</v>
      </c>
    </row>
    <row r="15" spans="2:18" ht="16.5" thickBot="1" x14ac:dyDescent="0.3">
      <c r="B15" s="19">
        <v>11</v>
      </c>
      <c r="C15" s="20">
        <v>0.60833333333333328</v>
      </c>
      <c r="D15" s="20">
        <v>0.60972222222222217</v>
      </c>
      <c r="E15" s="20">
        <v>0.61458333333333337</v>
      </c>
      <c r="F15" s="16">
        <f t="shared" si="0"/>
        <v>4.8611111111112049E-3</v>
      </c>
      <c r="G15" s="13"/>
      <c r="H15" s="21"/>
      <c r="I15" s="17"/>
      <c r="J15" s="1"/>
      <c r="K15" s="21"/>
      <c r="L15" s="18"/>
      <c r="M15" s="1"/>
      <c r="N15" s="13"/>
      <c r="O15" s="12">
        <v>7</v>
      </c>
      <c r="P15" s="1"/>
      <c r="Q15" s="13"/>
      <c r="R15" s="1">
        <v>1</v>
      </c>
    </row>
    <row r="16" spans="2:18" ht="16.5" thickBot="1" x14ac:dyDescent="0.3">
      <c r="B16" s="19">
        <v>12</v>
      </c>
      <c r="C16" s="20">
        <v>0.61319444444444449</v>
      </c>
      <c r="D16" s="20">
        <v>0.61527777777777781</v>
      </c>
      <c r="E16" s="20">
        <v>0.61597222222222225</v>
      </c>
      <c r="F16" s="16">
        <f t="shared" si="0"/>
        <v>6.9444444444444198E-4</v>
      </c>
      <c r="G16" s="13"/>
      <c r="H16" s="21"/>
      <c r="I16" s="17"/>
      <c r="J16" s="1"/>
      <c r="K16" s="21"/>
      <c r="L16" s="18"/>
      <c r="M16" s="1"/>
      <c r="N16" s="13"/>
      <c r="O16" s="12">
        <v>6</v>
      </c>
      <c r="P16" s="1"/>
      <c r="Q16" s="13"/>
      <c r="R16" s="1">
        <v>18</v>
      </c>
    </row>
    <row r="17" spans="1:18" ht="16.5" thickBot="1" x14ac:dyDescent="0.3">
      <c r="B17" s="19">
        <v>13</v>
      </c>
      <c r="C17" s="20">
        <v>0.61736111111111114</v>
      </c>
      <c r="D17" s="20">
        <v>0.62013888888888891</v>
      </c>
      <c r="E17" s="20">
        <v>0.63263888888888886</v>
      </c>
      <c r="F17" s="16">
        <f t="shared" si="0"/>
        <v>1.2499999999999956E-2</v>
      </c>
      <c r="G17" s="13"/>
      <c r="H17" s="21"/>
      <c r="I17" s="17"/>
      <c r="J17" s="1"/>
      <c r="K17" s="21"/>
      <c r="L17" s="18"/>
      <c r="M17" s="1"/>
      <c r="N17" s="13"/>
      <c r="O17" s="12">
        <v>10</v>
      </c>
      <c r="P17" s="1"/>
      <c r="Q17" s="13"/>
      <c r="R17" s="1">
        <v>2</v>
      </c>
    </row>
    <row r="18" spans="1:18" ht="16.5" thickBot="1" x14ac:dyDescent="0.3">
      <c r="B18" s="19">
        <v>14</v>
      </c>
      <c r="C18" s="20">
        <v>0.62430555555555556</v>
      </c>
      <c r="D18" s="20">
        <v>0.62847222222222221</v>
      </c>
      <c r="E18" s="20">
        <v>0.62986111111111109</v>
      </c>
      <c r="F18" s="16">
        <f t="shared" si="0"/>
        <v>1.388888888888884E-3</v>
      </c>
      <c r="G18" s="13"/>
      <c r="H18" s="21"/>
      <c r="I18" s="17"/>
      <c r="J18" s="1"/>
      <c r="K18" s="21"/>
      <c r="L18" s="18"/>
      <c r="M18" s="1"/>
      <c r="N18" s="13"/>
      <c r="O18" s="12"/>
      <c r="P18" s="1"/>
      <c r="Q18" s="13"/>
      <c r="R18" s="1"/>
    </row>
    <row r="19" spans="1:18" ht="16.5" thickBot="1" x14ac:dyDescent="0.3">
      <c r="B19" s="19"/>
      <c r="C19" s="20"/>
      <c r="D19" s="20"/>
      <c r="E19" s="20"/>
      <c r="F19" s="16"/>
      <c r="G19" s="13"/>
      <c r="H19" s="22" t="s">
        <v>12</v>
      </c>
      <c r="I19" s="23">
        <f>SUM(I4:I18)</f>
        <v>14</v>
      </c>
      <c r="J19" s="24"/>
      <c r="K19" s="22" t="s">
        <v>12</v>
      </c>
      <c r="L19" s="25">
        <f>SUM(L4:L18)</f>
        <v>14</v>
      </c>
      <c r="M19" s="1"/>
      <c r="N19" s="13"/>
      <c r="O19" s="12"/>
      <c r="P19" s="1"/>
      <c r="Q19" s="13"/>
      <c r="R19" s="1"/>
    </row>
    <row r="20" spans="1:18" ht="15.75" x14ac:dyDescent="0.25">
      <c r="B20" s="19"/>
      <c r="C20" s="20"/>
      <c r="D20" s="20"/>
      <c r="E20" s="20"/>
      <c r="F20" s="16"/>
      <c r="G20" s="13"/>
      <c r="H20" s="22"/>
      <c r="I20" s="53"/>
      <c r="J20" s="24"/>
      <c r="K20" s="22"/>
      <c r="L20" s="27"/>
      <c r="M20" s="1"/>
      <c r="N20" s="24" t="s">
        <v>12</v>
      </c>
      <c r="O20" s="28">
        <f>SUM(O4:O19)</f>
        <v>419</v>
      </c>
      <c r="P20" s="24"/>
      <c r="Q20" s="24" t="s">
        <v>12</v>
      </c>
      <c r="R20" s="24">
        <f>SUM(R4:R19)</f>
        <v>76</v>
      </c>
    </row>
    <row r="23" spans="1:18" ht="15.75" x14ac:dyDescent="0.25">
      <c r="A23" s="1"/>
      <c r="B23" s="38"/>
      <c r="C23" s="127"/>
      <c r="D23" s="127"/>
      <c r="E23" s="39"/>
      <c r="F23" s="127"/>
      <c r="G23" s="127"/>
      <c r="H23" s="127"/>
      <c r="I23" s="42"/>
      <c r="J23" s="41"/>
      <c r="K23" s="126"/>
      <c r="L23" s="126"/>
      <c r="M23" s="1"/>
      <c r="N23" s="43"/>
      <c r="O23" s="43"/>
      <c r="P23" s="1"/>
      <c r="Q23" s="1"/>
    </row>
    <row r="24" spans="1:18" ht="15.75" x14ac:dyDescent="0.25">
      <c r="A24" s="1"/>
      <c r="B24" s="38"/>
      <c r="C24" s="39"/>
      <c r="D24" s="54"/>
      <c r="E24" s="39"/>
      <c r="F24" s="39"/>
      <c r="G24" s="40"/>
      <c r="H24" s="55"/>
      <c r="I24" s="42"/>
      <c r="J24" s="41"/>
      <c r="K24" s="41"/>
      <c r="L24" s="41"/>
      <c r="M24" s="1"/>
      <c r="N24" s="1"/>
      <c r="O24" s="1"/>
      <c r="P24" s="1"/>
      <c r="Q24" s="1"/>
    </row>
    <row r="25" spans="1:18" ht="15.75" x14ac:dyDescent="0.25">
      <c r="A25" s="1"/>
      <c r="B25" s="38"/>
      <c r="C25" s="39"/>
      <c r="D25" s="46"/>
      <c r="E25" s="39"/>
      <c r="F25" s="39"/>
      <c r="G25" s="40"/>
      <c r="H25" s="46"/>
      <c r="I25" s="42"/>
      <c r="J25" s="41"/>
      <c r="K25" s="41"/>
      <c r="L25" s="46"/>
      <c r="M25" s="1"/>
      <c r="N25" s="1"/>
      <c r="O25" s="1"/>
      <c r="P25" s="1"/>
      <c r="Q25" s="1"/>
    </row>
    <row r="26" spans="1:18" ht="15.75" x14ac:dyDescent="0.25">
      <c r="A26" s="1"/>
      <c r="B26" s="38"/>
      <c r="C26" s="47"/>
      <c r="D26" s="41"/>
      <c r="E26" s="41"/>
      <c r="F26" s="47"/>
      <c r="G26" s="41"/>
      <c r="H26" s="46"/>
      <c r="I26" s="41"/>
      <c r="J26" s="41"/>
      <c r="K26" s="47"/>
      <c r="L26" s="41"/>
      <c r="M26" s="1"/>
      <c r="N26" s="47"/>
      <c r="O26" s="1"/>
      <c r="P26" s="1"/>
      <c r="Q26" s="1"/>
    </row>
    <row r="27" spans="1:18" ht="15.75" x14ac:dyDescent="0.25">
      <c r="A27" s="1"/>
      <c r="B27" s="38"/>
      <c r="C27" s="41"/>
      <c r="D27" s="41"/>
      <c r="E27" s="41"/>
      <c r="F27" s="41"/>
      <c r="G27" s="41"/>
      <c r="H27" s="49"/>
      <c r="I27" s="41"/>
      <c r="J27" s="41"/>
      <c r="K27" s="40"/>
      <c r="L27" s="41"/>
      <c r="M27" s="1"/>
      <c r="N27" s="1"/>
      <c r="O27" s="1"/>
      <c r="P27" s="1"/>
      <c r="Q27" s="1"/>
    </row>
  </sheetData>
  <mergeCells count="7">
    <mergeCell ref="H3:I3"/>
    <mergeCell ref="K3:L3"/>
    <mergeCell ref="N3:O3"/>
    <mergeCell ref="Q3:R3"/>
    <mergeCell ref="C23:D23"/>
    <mergeCell ref="F23:H23"/>
    <mergeCell ref="K23:L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"/>
  <sheetViews>
    <sheetView topLeftCell="A16" zoomScale="80" zoomScaleNormal="80" workbookViewId="0">
      <selection activeCell="Q4" sqref="Q4:Q19"/>
    </sheetView>
  </sheetViews>
  <sheetFormatPr defaultRowHeight="15" x14ac:dyDescent="0.25"/>
  <cols>
    <col min="3" max="3" width="10.85546875" customWidth="1"/>
    <col min="4" max="5" width="9.42578125" customWidth="1"/>
    <col min="6" max="6" width="9.85546875" customWidth="1"/>
    <col min="7" max="7" width="4.85546875" customWidth="1"/>
    <col min="8" max="8" width="12" customWidth="1"/>
    <col min="10" max="10" width="4.7109375" customWidth="1"/>
    <col min="11" max="11" width="12.140625" customWidth="1"/>
    <col min="13" max="13" width="4.85546875" customWidth="1"/>
    <col min="16" max="16" width="5.42578125" customWidth="1"/>
  </cols>
  <sheetData>
    <row r="2" spans="2:18" ht="15.75" thickBot="1" x14ac:dyDescent="0.3"/>
    <row r="3" spans="2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  <c r="G3" s="1"/>
      <c r="H3" s="130" t="s">
        <v>5</v>
      </c>
      <c r="I3" s="131"/>
      <c r="J3" s="5"/>
      <c r="K3" s="132" t="s">
        <v>6</v>
      </c>
      <c r="L3" s="133"/>
      <c r="M3" s="1"/>
      <c r="N3" s="126" t="s">
        <v>7</v>
      </c>
      <c r="O3" s="126"/>
      <c r="P3" s="1"/>
      <c r="Q3" s="126" t="s">
        <v>8</v>
      </c>
      <c r="R3" s="126"/>
    </row>
    <row r="4" spans="2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G4" s="1"/>
      <c r="H4" s="9" t="s">
        <v>31</v>
      </c>
      <c r="I4" s="10">
        <v>3</v>
      </c>
      <c r="J4" s="1"/>
      <c r="K4" s="9" t="s">
        <v>31</v>
      </c>
      <c r="L4" s="11">
        <v>3</v>
      </c>
      <c r="M4" s="1"/>
      <c r="N4" s="1"/>
      <c r="O4" s="12">
        <v>9</v>
      </c>
      <c r="P4" s="1"/>
      <c r="Q4" s="13"/>
      <c r="R4" s="1">
        <v>4</v>
      </c>
    </row>
    <row r="5" spans="2:18" ht="16.5" thickBot="1" x14ac:dyDescent="0.3">
      <c r="B5" s="14">
        <v>1</v>
      </c>
      <c r="C5" s="15">
        <v>0.33958333333333335</v>
      </c>
      <c r="D5" s="15">
        <v>0.33958333333333335</v>
      </c>
      <c r="E5" s="15">
        <v>0.34236111111111112</v>
      </c>
      <c r="F5" s="16">
        <f>E5-D5</f>
        <v>2.7777777777777679E-3</v>
      </c>
      <c r="G5" s="13"/>
      <c r="H5" s="21" t="s">
        <v>32</v>
      </c>
      <c r="I5" s="17">
        <v>4</v>
      </c>
      <c r="J5" s="1"/>
      <c r="K5" s="21" t="s">
        <v>32</v>
      </c>
      <c r="L5" s="18">
        <v>4</v>
      </c>
      <c r="M5" s="1"/>
      <c r="N5" s="13"/>
      <c r="O5" s="12">
        <v>42</v>
      </c>
      <c r="P5" s="1"/>
      <c r="Q5" s="13"/>
      <c r="R5" s="1">
        <v>2</v>
      </c>
    </row>
    <row r="6" spans="2:18" ht="16.5" thickBot="1" x14ac:dyDescent="0.3">
      <c r="B6" s="19">
        <v>2</v>
      </c>
      <c r="C6" s="20">
        <v>0.36874999999999997</v>
      </c>
      <c r="D6" s="20">
        <v>0.36874999999999997</v>
      </c>
      <c r="E6" s="20">
        <v>0.37013888888888885</v>
      </c>
      <c r="F6" s="16">
        <f t="shared" ref="F6:F20" si="0">E6-D6</f>
        <v>1.388888888888884E-3</v>
      </c>
      <c r="G6" s="13"/>
      <c r="H6" s="21" t="s">
        <v>33</v>
      </c>
      <c r="I6" s="17">
        <v>2</v>
      </c>
      <c r="J6" s="1"/>
      <c r="K6" s="21" t="s">
        <v>33</v>
      </c>
      <c r="L6" s="18">
        <v>2</v>
      </c>
      <c r="M6" s="1"/>
      <c r="N6" s="13"/>
      <c r="O6" s="12">
        <v>4</v>
      </c>
      <c r="P6" s="1"/>
      <c r="Q6" s="13"/>
      <c r="R6" s="1">
        <v>6</v>
      </c>
    </row>
    <row r="7" spans="2:18" ht="16.5" thickBot="1" x14ac:dyDescent="0.3">
      <c r="B7" s="19">
        <v>3</v>
      </c>
      <c r="C7" s="20">
        <v>0.37152777777777773</v>
      </c>
      <c r="D7" s="20">
        <v>0.37152777777777773</v>
      </c>
      <c r="E7" s="20">
        <v>0.3756944444444445</v>
      </c>
      <c r="F7" s="16">
        <f t="shared" si="0"/>
        <v>4.1666666666667629E-3</v>
      </c>
      <c r="G7" s="13"/>
      <c r="H7" s="21" t="s">
        <v>34</v>
      </c>
      <c r="I7" s="17">
        <v>2</v>
      </c>
      <c r="J7" s="1"/>
      <c r="K7" s="21" t="s">
        <v>34</v>
      </c>
      <c r="L7" s="18">
        <v>2</v>
      </c>
      <c r="M7" s="1"/>
      <c r="N7" s="13"/>
      <c r="O7" s="12">
        <v>19</v>
      </c>
      <c r="P7" s="1"/>
      <c r="Q7" s="13"/>
      <c r="R7" s="1">
        <v>4</v>
      </c>
    </row>
    <row r="8" spans="2:18" ht="16.5" thickBot="1" x14ac:dyDescent="0.3">
      <c r="B8" s="19">
        <v>4</v>
      </c>
      <c r="C8" s="20">
        <v>0.38472222222222219</v>
      </c>
      <c r="D8" s="20">
        <v>0.38472222222222219</v>
      </c>
      <c r="E8" s="20">
        <v>0.38750000000000001</v>
      </c>
      <c r="F8" s="16">
        <f t="shared" si="0"/>
        <v>2.7777777777778234E-3</v>
      </c>
      <c r="G8" s="13"/>
      <c r="H8" s="21" t="s">
        <v>35</v>
      </c>
      <c r="I8" s="17">
        <v>2</v>
      </c>
      <c r="J8" s="1"/>
      <c r="K8" s="21" t="s">
        <v>35</v>
      </c>
      <c r="L8" s="18">
        <v>2</v>
      </c>
      <c r="M8" s="1"/>
      <c r="N8" s="13"/>
      <c r="O8" s="12">
        <v>3</v>
      </c>
      <c r="P8" s="1"/>
      <c r="Q8" s="13"/>
      <c r="R8" s="1">
        <v>1</v>
      </c>
    </row>
    <row r="9" spans="2:18" ht="16.5" thickBot="1" x14ac:dyDescent="0.3">
      <c r="B9" s="19">
        <v>5</v>
      </c>
      <c r="C9" s="20">
        <v>0.38680555555555557</v>
      </c>
      <c r="D9" s="20">
        <v>0.38680555555555557</v>
      </c>
      <c r="E9" s="20">
        <v>0.38750000000000001</v>
      </c>
      <c r="F9" s="16">
        <f t="shared" si="0"/>
        <v>6.9444444444444198E-4</v>
      </c>
      <c r="G9" s="13"/>
      <c r="H9" s="21" t="s">
        <v>36</v>
      </c>
      <c r="I9" s="17">
        <v>2</v>
      </c>
      <c r="J9" s="1"/>
      <c r="K9" s="21" t="s">
        <v>36</v>
      </c>
      <c r="L9" s="18">
        <v>2</v>
      </c>
      <c r="M9" s="1"/>
      <c r="N9" s="13"/>
      <c r="O9" s="12">
        <v>35</v>
      </c>
      <c r="P9" s="1"/>
      <c r="Q9" s="13"/>
      <c r="R9" s="1">
        <v>6</v>
      </c>
    </row>
    <row r="10" spans="2:18" ht="16.5" thickBot="1" x14ac:dyDescent="0.3">
      <c r="B10" s="19">
        <v>6</v>
      </c>
      <c r="C10" s="20">
        <v>0.41111111111111115</v>
      </c>
      <c r="D10" s="20">
        <v>0.41111111111111115</v>
      </c>
      <c r="E10" s="20">
        <v>0.4152777777777778</v>
      </c>
      <c r="F10" s="16">
        <f t="shared" si="0"/>
        <v>4.1666666666666519E-3</v>
      </c>
      <c r="G10" s="13"/>
      <c r="H10" s="21" t="s">
        <v>37</v>
      </c>
      <c r="I10" s="17">
        <v>1</v>
      </c>
      <c r="J10" s="1"/>
      <c r="K10" s="21" t="s">
        <v>37</v>
      </c>
      <c r="L10" s="18">
        <v>1</v>
      </c>
      <c r="M10" s="1"/>
      <c r="N10" s="13"/>
      <c r="O10" s="12">
        <v>6</v>
      </c>
      <c r="P10" s="1"/>
      <c r="Q10" s="13"/>
      <c r="R10" s="1">
        <v>15</v>
      </c>
    </row>
    <row r="11" spans="2:18" ht="16.5" thickBot="1" x14ac:dyDescent="0.3">
      <c r="B11" s="19">
        <v>7</v>
      </c>
      <c r="C11" s="20">
        <v>0.4152777777777778</v>
      </c>
      <c r="D11" s="20">
        <v>0.4152777777777778</v>
      </c>
      <c r="E11" s="20">
        <v>0.42569444444444443</v>
      </c>
      <c r="F11" s="16">
        <f t="shared" si="0"/>
        <v>1.041666666666663E-2</v>
      </c>
      <c r="G11" s="13"/>
      <c r="H11" s="21"/>
      <c r="I11" s="17"/>
      <c r="J11" s="1"/>
      <c r="K11" s="21"/>
      <c r="L11" s="18"/>
      <c r="M11" s="1"/>
      <c r="N11" s="13"/>
      <c r="O11" s="12">
        <v>3</v>
      </c>
      <c r="P11" s="1"/>
      <c r="Q11" s="13"/>
      <c r="R11" s="1">
        <v>1</v>
      </c>
    </row>
    <row r="12" spans="2:18" ht="16.5" thickBot="1" x14ac:dyDescent="0.3">
      <c r="B12" s="19">
        <v>8</v>
      </c>
      <c r="C12" s="20">
        <v>0.41736111111111113</v>
      </c>
      <c r="D12" s="20">
        <v>0.4201388888888889</v>
      </c>
      <c r="E12" s="20">
        <v>0.42083333333333334</v>
      </c>
      <c r="F12" s="16">
        <f t="shared" si="0"/>
        <v>6.9444444444444198E-4</v>
      </c>
      <c r="G12" s="13"/>
      <c r="H12" s="21"/>
      <c r="I12" s="17"/>
      <c r="J12" s="1"/>
      <c r="K12" s="21"/>
      <c r="L12" s="18"/>
      <c r="M12" s="1"/>
      <c r="N12" s="13"/>
      <c r="O12" s="12">
        <v>21</v>
      </c>
      <c r="P12" s="1"/>
      <c r="Q12" s="13"/>
      <c r="R12" s="1">
        <v>2</v>
      </c>
    </row>
    <row r="13" spans="2:18" ht="16.5" thickBot="1" x14ac:dyDescent="0.3">
      <c r="B13" s="19">
        <v>9</v>
      </c>
      <c r="C13" s="20">
        <v>0.43194444444444446</v>
      </c>
      <c r="D13" s="20">
        <v>0.43194444444444446</v>
      </c>
      <c r="E13" s="20">
        <v>0.43333333333333335</v>
      </c>
      <c r="F13" s="16">
        <f t="shared" si="0"/>
        <v>1.388888888888884E-3</v>
      </c>
      <c r="G13" s="13"/>
      <c r="H13" s="21"/>
      <c r="I13" s="17"/>
      <c r="J13" s="1"/>
      <c r="K13" s="21"/>
      <c r="L13" s="18"/>
      <c r="M13" s="1"/>
      <c r="N13" s="13"/>
      <c r="O13" s="12">
        <v>70</v>
      </c>
      <c r="P13" s="1"/>
      <c r="Q13" s="13"/>
      <c r="R13" s="1">
        <v>1</v>
      </c>
    </row>
    <row r="14" spans="2:18" ht="16.5" thickBot="1" x14ac:dyDescent="0.3">
      <c r="B14" s="19">
        <v>10</v>
      </c>
      <c r="C14" s="20">
        <v>0.48055555555555557</v>
      </c>
      <c r="D14" s="20">
        <v>0.48055555555555557</v>
      </c>
      <c r="E14" s="58">
        <v>0.48125000000000001</v>
      </c>
      <c r="F14" s="16">
        <f t="shared" si="0"/>
        <v>6.9444444444444198E-4</v>
      </c>
      <c r="G14" s="13"/>
      <c r="H14" s="21"/>
      <c r="I14" s="17"/>
      <c r="J14" s="1"/>
      <c r="K14" s="21"/>
      <c r="L14" s="18"/>
      <c r="M14" s="1"/>
      <c r="N14" s="13"/>
      <c r="O14" s="12">
        <v>20</v>
      </c>
      <c r="P14" s="1"/>
      <c r="Q14" s="13"/>
      <c r="R14" s="1">
        <v>1</v>
      </c>
    </row>
    <row r="15" spans="2:18" ht="16.5" thickBot="1" x14ac:dyDescent="0.3">
      <c r="B15" s="19">
        <v>11</v>
      </c>
      <c r="C15" s="20">
        <v>0.49444444444444446</v>
      </c>
      <c r="D15" s="20">
        <v>0.49722222222222223</v>
      </c>
      <c r="E15" s="20">
        <v>0.49791666666666662</v>
      </c>
      <c r="F15" s="16">
        <f t="shared" si="0"/>
        <v>6.9444444444438647E-4</v>
      </c>
      <c r="G15" s="13"/>
      <c r="H15" s="21"/>
      <c r="I15" s="17"/>
      <c r="J15" s="1"/>
      <c r="K15" s="21"/>
      <c r="L15" s="18"/>
      <c r="M15" s="1"/>
      <c r="N15" s="13"/>
      <c r="O15" s="12">
        <v>38</v>
      </c>
      <c r="P15" s="1"/>
      <c r="Q15" s="13"/>
      <c r="R15" s="1">
        <v>6</v>
      </c>
    </row>
    <row r="16" spans="2:18" ht="16.5" thickBot="1" x14ac:dyDescent="0.3">
      <c r="B16" s="19">
        <v>12</v>
      </c>
      <c r="C16" s="20">
        <v>0.52083333333333337</v>
      </c>
      <c r="D16" s="20">
        <v>0.52083333333333337</v>
      </c>
      <c r="E16" s="20">
        <v>0.52500000000000002</v>
      </c>
      <c r="F16" s="16">
        <f t="shared" si="0"/>
        <v>4.1666666666666519E-3</v>
      </c>
      <c r="G16" s="13"/>
      <c r="H16" s="21"/>
      <c r="I16" s="17"/>
      <c r="J16" s="1"/>
      <c r="K16" s="21"/>
      <c r="L16" s="18"/>
      <c r="M16" s="1"/>
      <c r="N16" s="13"/>
      <c r="O16" s="12">
        <v>24</v>
      </c>
      <c r="P16" s="1"/>
      <c r="Q16" s="13"/>
      <c r="R16" s="1">
        <v>5</v>
      </c>
    </row>
    <row r="17" spans="1:18" ht="16.5" thickBot="1" x14ac:dyDescent="0.3">
      <c r="B17" s="19">
        <v>13</v>
      </c>
      <c r="C17" s="20">
        <v>0.53749999999999998</v>
      </c>
      <c r="D17" s="20">
        <v>0.53749999999999998</v>
      </c>
      <c r="E17" s="20">
        <v>0.54097222222222219</v>
      </c>
      <c r="F17" s="16">
        <f t="shared" si="0"/>
        <v>3.4722222222222099E-3</v>
      </c>
      <c r="G17" s="13"/>
      <c r="H17" s="21"/>
      <c r="I17" s="17"/>
      <c r="J17" s="1"/>
      <c r="K17" s="21"/>
      <c r="L17" s="18"/>
      <c r="M17" s="1"/>
      <c r="N17" s="13"/>
      <c r="O17" s="12">
        <v>20</v>
      </c>
      <c r="P17" s="1"/>
      <c r="Q17" s="13"/>
      <c r="R17" s="1">
        <v>26</v>
      </c>
    </row>
    <row r="18" spans="1:18" ht="16.5" thickBot="1" x14ac:dyDescent="0.3">
      <c r="B18" s="19">
        <v>14</v>
      </c>
      <c r="C18" s="20">
        <v>0.55138888888888882</v>
      </c>
      <c r="D18" s="20">
        <v>0.55277777777777781</v>
      </c>
      <c r="E18" s="20">
        <v>0.5708333333333333</v>
      </c>
      <c r="F18" s="16">
        <f t="shared" si="0"/>
        <v>1.8055555555555491E-2</v>
      </c>
      <c r="G18" s="13"/>
      <c r="H18" s="21"/>
      <c r="I18" s="17"/>
      <c r="J18" s="1"/>
      <c r="K18" s="21"/>
      <c r="L18" s="18"/>
      <c r="M18" s="1"/>
      <c r="N18" s="13"/>
      <c r="O18" s="12">
        <v>8</v>
      </c>
      <c r="P18" s="1"/>
      <c r="Q18" s="13"/>
      <c r="R18" s="1">
        <v>19</v>
      </c>
    </row>
    <row r="19" spans="1:18" ht="16.5" thickBot="1" x14ac:dyDescent="0.3">
      <c r="B19" s="19">
        <v>15</v>
      </c>
      <c r="C19" s="20">
        <v>0.55694444444444446</v>
      </c>
      <c r="D19" s="20">
        <v>0.55694444444444446</v>
      </c>
      <c r="E19" s="20">
        <v>0.57013888888888886</v>
      </c>
      <c r="F19" s="16">
        <f t="shared" si="0"/>
        <v>1.3194444444444398E-2</v>
      </c>
      <c r="G19" s="13"/>
      <c r="H19" s="22" t="s">
        <v>12</v>
      </c>
      <c r="I19" s="23">
        <f>SUM(I4:I18)</f>
        <v>16</v>
      </c>
      <c r="J19" s="24"/>
      <c r="K19" s="22" t="s">
        <v>12</v>
      </c>
      <c r="L19" s="25">
        <f>SUM(L4:L18)</f>
        <v>16</v>
      </c>
      <c r="M19" s="1"/>
      <c r="N19" s="13"/>
      <c r="O19" s="12">
        <v>52</v>
      </c>
      <c r="P19" s="1"/>
      <c r="Q19" s="13"/>
      <c r="R19" s="1">
        <v>2</v>
      </c>
    </row>
    <row r="20" spans="1:18" ht="15.75" x14ac:dyDescent="0.25">
      <c r="B20" s="19">
        <v>16</v>
      </c>
      <c r="C20" s="20">
        <v>0.59305555555555556</v>
      </c>
      <c r="D20" s="20">
        <v>0.59513888888888888</v>
      </c>
      <c r="E20" s="20">
        <v>0.59652777777777777</v>
      </c>
      <c r="F20" s="16">
        <f t="shared" si="0"/>
        <v>1.388888888888884E-3</v>
      </c>
      <c r="G20" s="13"/>
      <c r="H20" s="22"/>
      <c r="I20" s="53"/>
      <c r="J20" s="24"/>
      <c r="K20" s="22"/>
      <c r="L20" s="27"/>
      <c r="M20" s="1"/>
      <c r="N20" s="24" t="s">
        <v>12</v>
      </c>
      <c r="O20" s="28">
        <f>SUM(O4:O19)</f>
        <v>374</v>
      </c>
      <c r="P20" s="24"/>
      <c r="Q20" s="24" t="s">
        <v>12</v>
      </c>
      <c r="R20" s="24">
        <f>SUM(R4:R19)</f>
        <v>101</v>
      </c>
    </row>
    <row r="21" spans="1:18" ht="15.75" x14ac:dyDescent="0.25">
      <c r="B21" s="19"/>
      <c r="C21" s="20"/>
      <c r="D21" s="20"/>
      <c r="E21" s="20"/>
      <c r="F21" s="29"/>
      <c r="G21" s="13"/>
      <c r="H21" s="22"/>
      <c r="I21" s="27"/>
      <c r="J21" s="24"/>
      <c r="K21" s="22"/>
      <c r="L21" s="27"/>
      <c r="M21" s="1"/>
      <c r="N21" s="24"/>
      <c r="O21" s="24"/>
      <c r="P21" s="24"/>
      <c r="Q21" s="24"/>
      <c r="R21" s="24"/>
    </row>
    <row r="22" spans="1:18" ht="15.75" x14ac:dyDescent="0.25">
      <c r="B22" s="19"/>
      <c r="C22" s="20"/>
      <c r="D22" s="20"/>
      <c r="E22" s="20"/>
      <c r="F22" s="29">
        <f>SUM(F5:F20)</f>
        <v>7.0138888888888751E-2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ht="16.5" thickBot="1" x14ac:dyDescent="0.3">
      <c r="B23" s="30"/>
      <c r="C23" s="31"/>
      <c r="D23" s="31"/>
      <c r="E23" s="31"/>
      <c r="F23" s="32"/>
      <c r="G23" s="33"/>
      <c r="H23" s="34"/>
      <c r="I23" s="35"/>
      <c r="J23" s="36"/>
      <c r="K23" s="34"/>
      <c r="L23" s="37"/>
      <c r="M23" s="1"/>
      <c r="N23" s="24"/>
      <c r="O23" s="24"/>
      <c r="P23" s="24"/>
      <c r="Q23" s="24"/>
      <c r="R23" s="24"/>
    </row>
    <row r="26" spans="1:18" ht="15.75" x14ac:dyDescent="0.25">
      <c r="A26" s="1"/>
      <c r="B26" s="38"/>
      <c r="C26" s="127"/>
      <c r="D26" s="127"/>
      <c r="E26" s="39"/>
      <c r="F26" s="127"/>
      <c r="G26" s="127"/>
      <c r="H26" s="127"/>
      <c r="I26" s="42"/>
      <c r="J26" s="41"/>
      <c r="K26" s="126"/>
      <c r="L26" s="126"/>
      <c r="M26" s="1"/>
      <c r="N26" s="43"/>
      <c r="O26" s="43"/>
      <c r="P26" s="1"/>
      <c r="Q26" s="1"/>
    </row>
    <row r="27" spans="1:18" ht="15.75" x14ac:dyDescent="0.25">
      <c r="A27" s="1"/>
      <c r="B27" s="38"/>
      <c r="C27" s="39"/>
      <c r="D27" s="54"/>
      <c r="E27" s="39"/>
      <c r="F27" s="39"/>
      <c r="G27" s="40"/>
      <c r="H27" s="55"/>
      <c r="I27" s="42"/>
      <c r="J27" s="41"/>
      <c r="K27" s="41"/>
      <c r="L27" s="41"/>
      <c r="M27" s="1"/>
      <c r="N27" s="1"/>
      <c r="O27" s="1"/>
      <c r="P27" s="1"/>
      <c r="Q27" s="1"/>
    </row>
    <row r="28" spans="1:18" ht="15.75" x14ac:dyDescent="0.25">
      <c r="A28" s="1"/>
      <c r="B28" s="38"/>
      <c r="C28" s="39"/>
      <c r="D28" s="46"/>
      <c r="E28" s="39"/>
      <c r="F28" s="39"/>
      <c r="G28" s="40"/>
      <c r="H28" s="46"/>
      <c r="I28" s="42"/>
      <c r="J28" s="41"/>
      <c r="K28" s="41"/>
      <c r="L28" s="46"/>
      <c r="M28" s="1"/>
      <c r="N28" s="1"/>
      <c r="O28" s="1"/>
      <c r="P28" s="1"/>
      <c r="Q28" s="1"/>
    </row>
    <row r="29" spans="1:18" ht="15.75" x14ac:dyDescent="0.25">
      <c r="A29" s="1"/>
      <c r="B29" s="38"/>
      <c r="C29" s="47"/>
      <c r="D29" s="41"/>
      <c r="E29" s="41"/>
      <c r="F29" s="47"/>
      <c r="G29" s="41"/>
      <c r="H29" s="46"/>
      <c r="I29" s="41"/>
      <c r="J29" s="41"/>
      <c r="K29" s="47"/>
      <c r="L29" s="41"/>
      <c r="M29" s="1"/>
      <c r="N29" s="47"/>
      <c r="O29" s="1"/>
      <c r="P29" s="1"/>
      <c r="Q29" s="1"/>
    </row>
    <row r="30" spans="1:18" ht="15.75" x14ac:dyDescent="0.25">
      <c r="A30" s="1"/>
      <c r="B30" s="38"/>
      <c r="C30" s="41"/>
      <c r="D30" s="41"/>
      <c r="E30" s="41"/>
      <c r="F30" s="41"/>
      <c r="G30" s="41"/>
      <c r="H30" s="49"/>
      <c r="I30" s="41"/>
      <c r="J30" s="41"/>
      <c r="K30" s="40"/>
      <c r="L30" s="41"/>
      <c r="M30" s="1"/>
      <c r="N30" s="1"/>
      <c r="O30" s="1"/>
      <c r="P30" s="1"/>
      <c r="Q30" s="1"/>
    </row>
  </sheetData>
  <mergeCells count="7">
    <mergeCell ref="H3:I3"/>
    <mergeCell ref="K3:L3"/>
    <mergeCell ref="N3:O3"/>
    <mergeCell ref="Q3:R3"/>
    <mergeCell ref="C26:D26"/>
    <mergeCell ref="F26:H26"/>
    <mergeCell ref="K26:L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topLeftCell="A20" zoomScale="80" zoomScaleNormal="80" workbookViewId="0">
      <selection activeCell="A31" sqref="A31:XFD31"/>
    </sheetView>
  </sheetViews>
  <sheetFormatPr defaultRowHeight="15" x14ac:dyDescent="0.25"/>
  <cols>
    <col min="3" max="3" width="10.7109375" customWidth="1"/>
    <col min="4" max="4" width="10.140625" customWidth="1"/>
    <col min="5" max="5" width="10" customWidth="1"/>
    <col min="6" max="6" width="10.28515625" customWidth="1"/>
    <col min="7" max="7" width="4.85546875" customWidth="1"/>
    <col min="8" max="8" width="12" customWidth="1"/>
    <col min="9" max="9" width="10" bestFit="1" customWidth="1"/>
    <col min="10" max="10" width="4.7109375" customWidth="1"/>
    <col min="11" max="11" width="12.140625" customWidth="1"/>
    <col min="12" max="12" width="9.28515625" bestFit="1" customWidth="1"/>
    <col min="13" max="13" width="4.85546875" customWidth="1"/>
    <col min="16" max="16" width="5.42578125" customWidth="1"/>
  </cols>
  <sheetData>
    <row r="2" spans="2:18" ht="15.75" thickBot="1" x14ac:dyDescent="0.3"/>
    <row r="3" spans="2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  <c r="G3" s="1"/>
      <c r="H3" s="130" t="s">
        <v>5</v>
      </c>
      <c r="I3" s="131"/>
      <c r="J3" s="5"/>
      <c r="K3" s="132" t="s">
        <v>6</v>
      </c>
      <c r="L3" s="133"/>
      <c r="M3" s="1"/>
      <c r="N3" s="126" t="s">
        <v>7</v>
      </c>
      <c r="O3" s="126"/>
      <c r="P3" s="1"/>
      <c r="Q3" s="126" t="s">
        <v>8</v>
      </c>
      <c r="R3" s="126"/>
    </row>
    <row r="4" spans="2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G4" s="1"/>
      <c r="H4" s="9" t="s">
        <v>31</v>
      </c>
      <c r="I4" s="10">
        <v>4</v>
      </c>
      <c r="J4" s="1"/>
      <c r="K4" s="9" t="s">
        <v>31</v>
      </c>
      <c r="L4" s="11">
        <v>4</v>
      </c>
      <c r="M4" s="1"/>
      <c r="N4" s="1"/>
      <c r="O4" s="12">
        <v>3</v>
      </c>
      <c r="P4" s="1"/>
      <c r="Q4" s="13"/>
      <c r="R4" s="1">
        <v>3</v>
      </c>
    </row>
    <row r="5" spans="2:18" ht="16.5" thickBot="1" x14ac:dyDescent="0.3">
      <c r="B5" s="14">
        <v>1</v>
      </c>
      <c r="C5" s="15">
        <v>0.3354166666666667</v>
      </c>
      <c r="D5" s="15">
        <v>0.3354166666666667</v>
      </c>
      <c r="E5" s="15">
        <v>0.33749999999999997</v>
      </c>
      <c r="F5" s="16">
        <f>E5-D5</f>
        <v>2.0833333333332704E-3</v>
      </c>
      <c r="G5" s="13"/>
      <c r="H5" s="21" t="s">
        <v>32</v>
      </c>
      <c r="I5" s="17">
        <v>5</v>
      </c>
      <c r="J5" s="1"/>
      <c r="K5" s="21" t="s">
        <v>32</v>
      </c>
      <c r="L5" s="18">
        <v>4</v>
      </c>
      <c r="M5" s="1"/>
      <c r="N5" s="13"/>
      <c r="O5" s="12">
        <v>7</v>
      </c>
      <c r="P5" s="1"/>
      <c r="Q5" s="13"/>
      <c r="R5" s="1">
        <v>2</v>
      </c>
    </row>
    <row r="6" spans="2:18" ht="16.5" thickBot="1" x14ac:dyDescent="0.3">
      <c r="B6" s="19">
        <v>2</v>
      </c>
      <c r="C6" s="20">
        <v>0.34027777777777773</v>
      </c>
      <c r="D6" s="20">
        <v>0.34236111111111112</v>
      </c>
      <c r="E6" s="20">
        <v>0.34375</v>
      </c>
      <c r="F6" s="16">
        <f t="shared" ref="F6:F28" si="0">E6-D6</f>
        <v>1.388888888888884E-3</v>
      </c>
      <c r="G6" s="13"/>
      <c r="H6" s="21" t="s">
        <v>33</v>
      </c>
      <c r="I6" s="17">
        <v>6</v>
      </c>
      <c r="J6" s="1"/>
      <c r="K6" s="21" t="s">
        <v>33</v>
      </c>
      <c r="L6" s="18">
        <v>6</v>
      </c>
      <c r="M6" s="1"/>
      <c r="N6" s="13"/>
      <c r="O6" s="12">
        <v>7</v>
      </c>
      <c r="P6" s="1"/>
      <c r="Q6" s="13"/>
      <c r="R6" s="1">
        <v>3</v>
      </c>
    </row>
    <row r="7" spans="2:18" ht="16.5" thickBot="1" x14ac:dyDescent="0.3">
      <c r="B7" s="19">
        <v>3</v>
      </c>
      <c r="C7" s="20">
        <v>0.34513888888888888</v>
      </c>
      <c r="D7" s="20">
        <v>0.34513888888888888</v>
      </c>
      <c r="E7" s="20">
        <v>0.34722222222222227</v>
      </c>
      <c r="F7" s="16">
        <f t="shared" si="0"/>
        <v>2.0833333333333814E-3</v>
      </c>
      <c r="G7" s="13"/>
      <c r="H7" s="21" t="s">
        <v>34</v>
      </c>
      <c r="I7" s="17">
        <v>1</v>
      </c>
      <c r="J7" s="1"/>
      <c r="K7" s="21" t="s">
        <v>34</v>
      </c>
      <c r="L7" s="18">
        <v>2</v>
      </c>
      <c r="M7" s="1"/>
      <c r="N7" s="13"/>
      <c r="O7" s="12">
        <v>2</v>
      </c>
      <c r="P7" s="1"/>
      <c r="Q7" s="13"/>
      <c r="R7" s="1">
        <v>8</v>
      </c>
    </row>
    <row r="8" spans="2:18" ht="16.5" thickBot="1" x14ac:dyDescent="0.3">
      <c r="B8" s="19">
        <v>4</v>
      </c>
      <c r="C8" s="20">
        <v>0.34652777777777777</v>
      </c>
      <c r="D8" s="20">
        <v>0.34722222222222227</v>
      </c>
      <c r="E8" s="20">
        <v>0.3527777777777778</v>
      </c>
      <c r="F8" s="16">
        <f t="shared" si="0"/>
        <v>5.5555555555555358E-3</v>
      </c>
      <c r="G8" s="13"/>
      <c r="H8" s="21" t="s">
        <v>35</v>
      </c>
      <c r="I8" s="17">
        <v>2</v>
      </c>
      <c r="J8" s="1"/>
      <c r="K8" s="21" t="s">
        <v>35</v>
      </c>
      <c r="L8" s="18">
        <v>2</v>
      </c>
      <c r="M8" s="1"/>
      <c r="N8" s="13"/>
      <c r="O8" s="12">
        <v>51</v>
      </c>
      <c r="P8" s="1"/>
      <c r="Q8" s="13"/>
      <c r="R8" s="1">
        <v>5</v>
      </c>
    </row>
    <row r="9" spans="2:18" ht="16.5" thickBot="1" x14ac:dyDescent="0.3">
      <c r="B9" s="19">
        <v>5</v>
      </c>
      <c r="C9" s="20">
        <v>0.38194444444444442</v>
      </c>
      <c r="D9" s="20">
        <v>0.38611111111111113</v>
      </c>
      <c r="E9" s="20">
        <v>0.38958333333333334</v>
      </c>
      <c r="F9" s="16">
        <f t="shared" si="0"/>
        <v>3.4722222222222099E-3</v>
      </c>
      <c r="G9" s="13"/>
      <c r="H9" s="21" t="s">
        <v>36</v>
      </c>
      <c r="I9" s="17">
        <v>1</v>
      </c>
      <c r="J9" s="1"/>
      <c r="K9" s="21" t="s">
        <v>36</v>
      </c>
      <c r="L9" s="18">
        <v>1</v>
      </c>
      <c r="M9" s="1"/>
      <c r="N9" s="13"/>
      <c r="O9" s="12">
        <v>35</v>
      </c>
      <c r="P9" s="1"/>
      <c r="Q9" s="13"/>
      <c r="R9" s="1">
        <v>1</v>
      </c>
    </row>
    <row r="10" spans="2:18" ht="16.5" thickBot="1" x14ac:dyDescent="0.3">
      <c r="B10" s="19">
        <v>6</v>
      </c>
      <c r="C10" s="20">
        <v>0.40625</v>
      </c>
      <c r="D10" s="20">
        <v>0.40625</v>
      </c>
      <c r="E10" s="20">
        <v>0.4069444444444445</v>
      </c>
      <c r="F10" s="16">
        <f t="shared" si="0"/>
        <v>6.9444444444449749E-4</v>
      </c>
      <c r="G10" s="13"/>
      <c r="H10" s="21" t="s">
        <v>37</v>
      </c>
      <c r="I10" s="17">
        <v>5</v>
      </c>
      <c r="J10" s="1"/>
      <c r="K10" s="21" t="s">
        <v>37</v>
      </c>
      <c r="L10" s="18">
        <v>5</v>
      </c>
      <c r="M10" s="1"/>
      <c r="N10" s="13"/>
      <c r="O10" s="12">
        <v>3</v>
      </c>
      <c r="P10" s="1"/>
      <c r="Q10" s="13"/>
      <c r="R10" s="1">
        <v>1</v>
      </c>
    </row>
    <row r="11" spans="2:18" ht="16.5" thickBot="1" x14ac:dyDescent="0.3">
      <c r="B11" s="19">
        <v>7</v>
      </c>
      <c r="C11" s="20">
        <v>0.40833333333333338</v>
      </c>
      <c r="D11" s="20">
        <v>0.40902777777777777</v>
      </c>
      <c r="E11" s="20">
        <v>0.40972222222222227</v>
      </c>
      <c r="F11" s="16">
        <f t="shared" si="0"/>
        <v>6.9444444444449749E-4</v>
      </c>
      <c r="G11" s="13"/>
      <c r="H11" s="21"/>
      <c r="I11" s="17"/>
      <c r="J11" s="1"/>
      <c r="K11" s="21"/>
      <c r="L11" s="18"/>
      <c r="M11" s="1"/>
      <c r="N11" s="13"/>
      <c r="O11" s="12">
        <v>6</v>
      </c>
      <c r="P11" s="1"/>
      <c r="Q11" s="13"/>
      <c r="R11" s="1">
        <v>3</v>
      </c>
    </row>
    <row r="12" spans="2:18" ht="16.5" thickBot="1" x14ac:dyDescent="0.3">
      <c r="B12" s="19">
        <v>8</v>
      </c>
      <c r="C12" s="20">
        <v>0.41250000000000003</v>
      </c>
      <c r="D12" s="20">
        <v>0.4145833333333333</v>
      </c>
      <c r="E12" s="20">
        <v>0.41666666666666669</v>
      </c>
      <c r="F12" s="16">
        <f t="shared" si="0"/>
        <v>2.0833333333333814E-3</v>
      </c>
      <c r="G12" s="13"/>
      <c r="H12" s="21"/>
      <c r="I12" s="17"/>
      <c r="J12" s="1"/>
      <c r="K12" s="21"/>
      <c r="L12" s="18"/>
      <c r="M12" s="1"/>
      <c r="N12" s="13"/>
      <c r="O12" s="12">
        <v>5</v>
      </c>
      <c r="P12" s="1"/>
      <c r="Q12" s="13"/>
      <c r="R12" s="1">
        <v>13</v>
      </c>
    </row>
    <row r="13" spans="2:18" ht="16.5" thickBot="1" x14ac:dyDescent="0.3">
      <c r="B13" s="19">
        <v>9</v>
      </c>
      <c r="C13" s="20">
        <v>0.41597222222222219</v>
      </c>
      <c r="D13" s="20">
        <v>0.41666666666666669</v>
      </c>
      <c r="E13" s="20">
        <v>0.42569444444444443</v>
      </c>
      <c r="F13" s="16">
        <f t="shared" si="0"/>
        <v>9.0277777777777457E-3</v>
      </c>
      <c r="G13" s="13"/>
      <c r="H13" s="21"/>
      <c r="I13" s="17"/>
      <c r="J13" s="1"/>
      <c r="K13" s="21"/>
      <c r="L13" s="18"/>
      <c r="M13" s="1"/>
      <c r="N13" s="13"/>
      <c r="O13" s="12">
        <v>18</v>
      </c>
      <c r="P13" s="1"/>
      <c r="Q13" s="13"/>
      <c r="R13" s="1">
        <v>5</v>
      </c>
    </row>
    <row r="14" spans="2:18" ht="16.5" thickBot="1" x14ac:dyDescent="0.3">
      <c r="B14" s="19">
        <v>10</v>
      </c>
      <c r="C14" s="20">
        <v>0.4284722222222222</v>
      </c>
      <c r="D14" s="20">
        <v>0.4284722222222222</v>
      </c>
      <c r="E14" s="58">
        <v>0.43194444444444446</v>
      </c>
      <c r="F14" s="16">
        <f t="shared" si="0"/>
        <v>3.4722222222222654E-3</v>
      </c>
      <c r="G14" s="13"/>
      <c r="H14" s="21"/>
      <c r="I14" s="17"/>
      <c r="J14" s="1"/>
      <c r="K14" s="21"/>
      <c r="L14" s="18"/>
      <c r="M14" s="1"/>
      <c r="N14" s="13"/>
      <c r="O14" s="12">
        <v>2</v>
      </c>
      <c r="P14" s="1"/>
      <c r="Q14" s="13"/>
      <c r="R14" s="1">
        <v>7</v>
      </c>
    </row>
    <row r="15" spans="2:18" ht="16.5" thickBot="1" x14ac:dyDescent="0.3">
      <c r="B15" s="19">
        <v>11</v>
      </c>
      <c r="C15" s="20">
        <v>0.42986111111111108</v>
      </c>
      <c r="D15" s="20">
        <v>0.43124999999999997</v>
      </c>
      <c r="E15" s="20">
        <v>0.43611111111111112</v>
      </c>
      <c r="F15" s="16">
        <f t="shared" si="0"/>
        <v>4.8611111111111494E-3</v>
      </c>
      <c r="G15" s="13"/>
      <c r="H15" s="21"/>
      <c r="I15" s="17"/>
      <c r="J15" s="1"/>
      <c r="K15" s="21"/>
      <c r="L15" s="18"/>
      <c r="M15" s="1"/>
      <c r="N15" s="13"/>
      <c r="O15" s="12">
        <v>7</v>
      </c>
      <c r="P15" s="1"/>
      <c r="Q15" s="13"/>
      <c r="R15" s="1">
        <v>3</v>
      </c>
    </row>
    <row r="16" spans="2:18" ht="16.5" thickBot="1" x14ac:dyDescent="0.3">
      <c r="B16" s="19">
        <v>12</v>
      </c>
      <c r="C16" s="20">
        <v>0.43472222222222223</v>
      </c>
      <c r="D16" s="20">
        <v>0.43472222222222223</v>
      </c>
      <c r="E16" s="20">
        <v>0.4368055555555555</v>
      </c>
      <c r="F16" s="16">
        <f t="shared" si="0"/>
        <v>2.0833333333332704E-3</v>
      </c>
      <c r="G16" s="13"/>
      <c r="H16" s="21"/>
      <c r="I16" s="17"/>
      <c r="J16" s="1"/>
      <c r="K16" s="21"/>
      <c r="L16" s="18"/>
      <c r="M16" s="1"/>
      <c r="N16" s="13"/>
      <c r="O16" s="12">
        <v>8</v>
      </c>
      <c r="P16" s="1"/>
      <c r="Q16" s="13"/>
      <c r="R16" s="1">
        <v>5</v>
      </c>
    </row>
    <row r="17" spans="2:18" ht="16.5" thickBot="1" x14ac:dyDescent="0.3">
      <c r="B17" s="19">
        <v>13</v>
      </c>
      <c r="C17" s="20">
        <v>0.44027777777777777</v>
      </c>
      <c r="D17" s="20">
        <v>0.44027777777777777</v>
      </c>
      <c r="E17" s="20">
        <v>0.44375000000000003</v>
      </c>
      <c r="F17" s="16">
        <f t="shared" si="0"/>
        <v>3.4722222222222654E-3</v>
      </c>
      <c r="G17" s="13"/>
      <c r="H17" s="21"/>
      <c r="I17" s="17"/>
      <c r="J17" s="1"/>
      <c r="K17" s="21"/>
      <c r="L17" s="18"/>
      <c r="M17" s="1"/>
      <c r="N17" s="13"/>
      <c r="O17" s="12">
        <v>14</v>
      </c>
      <c r="P17" s="1"/>
      <c r="Q17" s="13"/>
      <c r="R17" s="1">
        <v>18</v>
      </c>
    </row>
    <row r="18" spans="2:18" ht="16.5" thickBot="1" x14ac:dyDescent="0.3">
      <c r="B18" s="19">
        <v>14</v>
      </c>
      <c r="C18" s="20">
        <v>0.45</v>
      </c>
      <c r="D18" s="20">
        <v>0.45555555555555555</v>
      </c>
      <c r="E18" s="20">
        <v>0.4680555555555555</v>
      </c>
      <c r="F18" s="16">
        <f t="shared" si="0"/>
        <v>1.2499999999999956E-2</v>
      </c>
      <c r="G18" s="13"/>
      <c r="H18" s="21"/>
      <c r="I18" s="17"/>
      <c r="J18" s="1"/>
      <c r="K18" s="21"/>
      <c r="L18" s="18"/>
      <c r="M18" s="1"/>
      <c r="N18" s="13"/>
      <c r="O18" s="12">
        <v>11</v>
      </c>
      <c r="P18" s="1"/>
      <c r="Q18" s="13"/>
      <c r="R18" s="1">
        <v>11</v>
      </c>
    </row>
    <row r="19" spans="2:18" ht="16.5" thickBot="1" x14ac:dyDescent="0.3">
      <c r="B19" s="19">
        <v>15</v>
      </c>
      <c r="C19" s="20">
        <v>0.45763888888888887</v>
      </c>
      <c r="D19" s="20">
        <v>0.46111111111111108</v>
      </c>
      <c r="E19" s="20">
        <v>0.46875</v>
      </c>
      <c r="F19" s="16">
        <f t="shared" si="0"/>
        <v>7.6388888888889173E-3</v>
      </c>
      <c r="G19" s="13"/>
      <c r="H19" s="21"/>
      <c r="I19" s="17"/>
      <c r="J19" s="1"/>
      <c r="K19" s="21"/>
      <c r="L19" s="18"/>
      <c r="M19" s="1"/>
      <c r="N19" s="13"/>
      <c r="O19" s="12">
        <v>54</v>
      </c>
      <c r="P19" s="1"/>
      <c r="Q19" s="13"/>
      <c r="R19" s="1">
        <v>1</v>
      </c>
    </row>
    <row r="20" spans="2:18" ht="16.5" thickBot="1" x14ac:dyDescent="0.3">
      <c r="B20" s="19">
        <v>16</v>
      </c>
      <c r="C20" s="20">
        <v>0.49513888888888885</v>
      </c>
      <c r="D20" s="20">
        <v>0.49652777777777773</v>
      </c>
      <c r="E20" s="20">
        <v>0.49722222222222223</v>
      </c>
      <c r="F20" s="16">
        <f t="shared" si="0"/>
        <v>6.9444444444449749E-4</v>
      </c>
      <c r="G20" s="13"/>
      <c r="H20" s="21"/>
      <c r="I20" s="17"/>
      <c r="J20" s="1"/>
      <c r="K20" s="21"/>
      <c r="L20" s="18"/>
      <c r="M20" s="1"/>
      <c r="N20" s="13"/>
      <c r="O20" s="12">
        <v>40</v>
      </c>
      <c r="P20" s="1"/>
      <c r="Q20" s="13"/>
      <c r="R20" s="1">
        <v>1</v>
      </c>
    </row>
    <row r="21" spans="2:18" ht="16.5" thickBot="1" x14ac:dyDescent="0.3">
      <c r="B21" s="19">
        <v>17</v>
      </c>
      <c r="C21" s="20">
        <v>0.5229166666666667</v>
      </c>
      <c r="D21" s="20">
        <v>0.52430555555555558</v>
      </c>
      <c r="E21" s="20">
        <v>0.52500000000000002</v>
      </c>
      <c r="F21" s="16">
        <f t="shared" si="0"/>
        <v>6.9444444444444198E-4</v>
      </c>
      <c r="G21" s="13"/>
      <c r="H21" s="21"/>
      <c r="I21" s="17"/>
      <c r="J21" s="1"/>
      <c r="K21" s="21"/>
      <c r="L21" s="18"/>
      <c r="M21" s="1"/>
      <c r="N21" s="13"/>
      <c r="O21" s="12">
        <v>4</v>
      </c>
      <c r="P21" s="1"/>
      <c r="Q21" s="13"/>
      <c r="R21" s="1">
        <v>4</v>
      </c>
    </row>
    <row r="22" spans="2:18" ht="16.5" thickBot="1" x14ac:dyDescent="0.3">
      <c r="B22" s="19">
        <v>18</v>
      </c>
      <c r="C22" s="20">
        <v>0.52569444444444446</v>
      </c>
      <c r="D22" s="20">
        <v>0.52777777777777779</v>
      </c>
      <c r="E22" s="20">
        <v>0.53055555555555556</v>
      </c>
      <c r="F22" s="16">
        <f t="shared" si="0"/>
        <v>2.7777777777777679E-3</v>
      </c>
      <c r="G22" s="13"/>
      <c r="H22" s="21"/>
      <c r="I22" s="17"/>
      <c r="J22" s="1"/>
      <c r="K22" s="21"/>
      <c r="L22" s="18"/>
      <c r="M22" s="1"/>
      <c r="N22" s="13"/>
      <c r="O22" s="12">
        <v>36</v>
      </c>
      <c r="P22" s="1"/>
      <c r="Q22" s="13"/>
      <c r="R22" s="1">
        <v>9</v>
      </c>
    </row>
    <row r="23" spans="2:18" ht="16.5" thickBot="1" x14ac:dyDescent="0.3">
      <c r="B23" s="19">
        <v>19</v>
      </c>
      <c r="C23" s="20">
        <v>0.55069444444444449</v>
      </c>
      <c r="D23" s="20">
        <v>0.55486111111111114</v>
      </c>
      <c r="E23" s="20">
        <v>0.56111111111111112</v>
      </c>
      <c r="F23" s="16">
        <f t="shared" si="0"/>
        <v>6.2499999999999778E-3</v>
      </c>
      <c r="G23" s="13"/>
      <c r="H23" s="21"/>
      <c r="I23" s="17"/>
      <c r="J23" s="1"/>
      <c r="K23" s="21"/>
      <c r="L23" s="18"/>
      <c r="M23" s="1"/>
      <c r="N23" s="13"/>
      <c r="O23" s="12">
        <v>63</v>
      </c>
      <c r="P23" s="1"/>
      <c r="Q23" s="13"/>
      <c r="R23" s="1">
        <v>4</v>
      </c>
    </row>
    <row r="24" spans="2:18" ht="16.5" thickBot="1" x14ac:dyDescent="0.3">
      <c r="B24" s="19">
        <v>20</v>
      </c>
      <c r="C24" s="59">
        <v>0.59444444444444444</v>
      </c>
      <c r="D24" s="20">
        <v>0.59930555555555554</v>
      </c>
      <c r="E24" s="20">
        <v>0.6020833333333333</v>
      </c>
      <c r="F24" s="16">
        <f t="shared" si="0"/>
        <v>2.7777777777777679E-3</v>
      </c>
      <c r="G24" s="13"/>
      <c r="H24" s="21"/>
      <c r="I24" s="17"/>
      <c r="J24" s="1"/>
      <c r="K24" s="21"/>
      <c r="L24" s="18"/>
      <c r="M24" s="1"/>
      <c r="N24" s="13"/>
      <c r="O24" s="12">
        <v>1</v>
      </c>
      <c r="P24" s="1"/>
      <c r="Q24" s="13"/>
      <c r="R24" s="1">
        <v>9</v>
      </c>
    </row>
    <row r="25" spans="2:18" ht="16.5" thickBot="1" x14ac:dyDescent="0.3">
      <c r="B25" s="19">
        <v>21</v>
      </c>
      <c r="C25" s="59">
        <v>0.59513888888888888</v>
      </c>
      <c r="D25" s="20">
        <v>0.6020833333333333</v>
      </c>
      <c r="E25" s="20">
        <v>0.60833333333333328</v>
      </c>
      <c r="F25" s="16">
        <f t="shared" si="0"/>
        <v>6.2499999999999778E-3</v>
      </c>
      <c r="G25" s="13"/>
      <c r="H25" s="21"/>
      <c r="I25" s="17"/>
      <c r="J25" s="1"/>
      <c r="K25" s="21"/>
      <c r="L25" s="18"/>
      <c r="M25" s="1"/>
      <c r="N25" s="13"/>
      <c r="O25" s="12">
        <v>19</v>
      </c>
      <c r="P25" s="1"/>
      <c r="Q25" s="13"/>
      <c r="R25" s="1">
        <v>5</v>
      </c>
    </row>
    <row r="26" spans="2:18" ht="16.5" thickBot="1" x14ac:dyDescent="0.3">
      <c r="B26" s="19">
        <v>22</v>
      </c>
      <c r="C26" s="59">
        <v>0.60833333333333328</v>
      </c>
      <c r="D26" s="20">
        <v>0.61458333333333337</v>
      </c>
      <c r="E26" s="20">
        <v>0.61805555555555558</v>
      </c>
      <c r="F26" s="16">
        <f t="shared" si="0"/>
        <v>3.4722222222222099E-3</v>
      </c>
      <c r="G26" s="13"/>
      <c r="H26" s="21"/>
      <c r="I26" s="17"/>
      <c r="J26" s="1"/>
      <c r="K26" s="21"/>
      <c r="L26" s="18"/>
      <c r="M26" s="1"/>
      <c r="N26" s="13"/>
      <c r="O26" s="12">
        <v>3</v>
      </c>
      <c r="P26" s="1"/>
      <c r="Q26" s="13"/>
      <c r="R26" s="1">
        <v>7</v>
      </c>
    </row>
    <row r="27" spans="2:18" ht="16.5" thickBot="1" x14ac:dyDescent="0.3">
      <c r="B27" s="19">
        <v>23</v>
      </c>
      <c r="C27" s="59">
        <v>0.61041666666666672</v>
      </c>
      <c r="D27" s="20">
        <v>0.61875000000000002</v>
      </c>
      <c r="E27" s="20">
        <v>0.62361111111111112</v>
      </c>
      <c r="F27" s="16">
        <f t="shared" si="0"/>
        <v>4.8611111111110938E-3</v>
      </c>
      <c r="G27" s="13"/>
      <c r="H27" s="21"/>
      <c r="I27" s="17"/>
      <c r="J27" s="1"/>
      <c r="K27" s="21"/>
      <c r="L27" s="18"/>
      <c r="M27" s="1"/>
      <c r="N27" s="13"/>
      <c r="O27" s="12">
        <v>7</v>
      </c>
      <c r="P27" s="1"/>
      <c r="Q27" s="13"/>
      <c r="R27" s="1">
        <v>16</v>
      </c>
    </row>
    <row r="28" spans="2:18" ht="16.5" thickBot="1" x14ac:dyDescent="0.3">
      <c r="B28" s="19">
        <v>24</v>
      </c>
      <c r="C28" s="59">
        <v>0.61527777777777781</v>
      </c>
      <c r="D28" s="20">
        <v>0.62361111111111112</v>
      </c>
      <c r="E28" s="20">
        <v>0.63472222222222219</v>
      </c>
      <c r="F28" s="16">
        <f t="shared" si="0"/>
        <v>1.1111111111111072E-2</v>
      </c>
      <c r="G28" s="13"/>
      <c r="H28" s="22" t="s">
        <v>12</v>
      </c>
      <c r="I28" s="23">
        <f>SUM(I4:I27)</f>
        <v>24</v>
      </c>
      <c r="J28" s="24"/>
      <c r="K28" s="22" t="s">
        <v>12</v>
      </c>
      <c r="L28" s="25">
        <f>SUM(L4:L27)</f>
        <v>24</v>
      </c>
      <c r="M28" s="1"/>
      <c r="N28" s="13"/>
      <c r="O28" s="12"/>
      <c r="P28" s="1"/>
      <c r="Q28" s="13"/>
      <c r="R28" s="1"/>
    </row>
    <row r="29" spans="2:18" ht="15.75" x14ac:dyDescent="0.25">
      <c r="B29" s="19"/>
      <c r="C29" s="60"/>
      <c r="D29" s="60"/>
      <c r="E29" s="60"/>
      <c r="F29" s="16"/>
      <c r="G29" s="13"/>
      <c r="H29" s="22"/>
      <c r="I29" s="53"/>
      <c r="J29" s="24"/>
      <c r="K29" s="22"/>
      <c r="L29" s="27"/>
      <c r="M29" s="1"/>
      <c r="N29" s="24" t="s">
        <v>12</v>
      </c>
      <c r="O29" s="28">
        <f>SUM(O4:O28)</f>
        <v>406</v>
      </c>
      <c r="P29" s="24"/>
      <c r="Q29" s="24" t="s">
        <v>12</v>
      </c>
      <c r="R29" s="24">
        <f>SUM(R4:R28)</f>
        <v>144</v>
      </c>
    </row>
    <row r="31" spans="2:18" x14ac:dyDescent="0.25">
      <c r="F31" s="119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</row>
    <row r="32" spans="2:18" x14ac:dyDescent="0.25">
      <c r="F32" s="118"/>
    </row>
    <row r="33" spans="1:17" ht="15.75" x14ac:dyDescent="0.25">
      <c r="A33" s="1"/>
      <c r="B33" s="38"/>
      <c r="C33" s="127"/>
      <c r="D33" s="127"/>
      <c r="E33" s="39"/>
      <c r="F33" s="127"/>
      <c r="G33" s="127"/>
      <c r="H33" s="127"/>
      <c r="I33" s="42"/>
      <c r="J33" s="41"/>
      <c r="K33" s="126"/>
      <c r="L33" s="126"/>
      <c r="M33" s="1"/>
      <c r="N33" s="43"/>
      <c r="O33" s="43"/>
      <c r="P33" s="1"/>
      <c r="Q33" s="1"/>
    </row>
    <row r="34" spans="1:17" ht="15.75" x14ac:dyDescent="0.25">
      <c r="A34" s="1"/>
      <c r="B34" s="38"/>
      <c r="C34" s="39"/>
      <c r="D34" s="54"/>
      <c r="E34" s="39"/>
      <c r="F34" s="39"/>
      <c r="G34" s="40"/>
      <c r="H34" s="55"/>
      <c r="I34" s="42"/>
      <c r="J34" s="41"/>
      <c r="K34" s="41"/>
      <c r="L34" s="41"/>
      <c r="M34" s="1"/>
      <c r="N34" s="1"/>
      <c r="O34" s="1"/>
      <c r="P34" s="1"/>
      <c r="Q34" s="1"/>
    </row>
    <row r="35" spans="1:17" ht="15.75" x14ac:dyDescent="0.25">
      <c r="A35" s="1"/>
      <c r="B35" s="38"/>
      <c r="C35" s="39"/>
      <c r="D35" s="46"/>
      <c r="E35" s="39"/>
      <c r="F35" s="39"/>
      <c r="G35" s="40"/>
      <c r="H35" s="46"/>
      <c r="I35" s="42"/>
      <c r="J35" s="41"/>
      <c r="K35" s="41"/>
      <c r="L35" s="46"/>
      <c r="M35" s="1"/>
      <c r="N35" s="1"/>
      <c r="O35" s="1"/>
      <c r="P35" s="1"/>
      <c r="Q35" s="1"/>
    </row>
    <row r="36" spans="1:17" ht="15.75" x14ac:dyDescent="0.25">
      <c r="A36" s="1"/>
      <c r="B36" s="38"/>
      <c r="C36" s="47"/>
      <c r="D36" s="41"/>
      <c r="E36" s="41"/>
      <c r="F36" s="47"/>
      <c r="G36" s="41"/>
      <c r="H36" s="46"/>
      <c r="I36" s="41"/>
      <c r="J36" s="41"/>
      <c r="K36" s="47"/>
      <c r="L36" s="41"/>
      <c r="M36" s="1"/>
      <c r="N36" s="47"/>
      <c r="O36" s="1"/>
      <c r="P36" s="1"/>
      <c r="Q36" s="1"/>
    </row>
    <row r="37" spans="1:17" ht="15.75" x14ac:dyDescent="0.25">
      <c r="A37" s="1"/>
      <c r="B37" s="38"/>
      <c r="C37" s="41"/>
      <c r="D37" s="41"/>
      <c r="E37" s="41"/>
      <c r="F37" s="41"/>
      <c r="G37" s="41"/>
      <c r="H37" s="49"/>
      <c r="I37" s="41"/>
      <c r="J37" s="41"/>
      <c r="K37" s="40"/>
      <c r="L37" s="41"/>
      <c r="M37" s="1"/>
      <c r="N37" s="1"/>
      <c r="O37" s="1"/>
      <c r="P37" s="1"/>
      <c r="Q37" s="1"/>
    </row>
  </sheetData>
  <mergeCells count="7">
    <mergeCell ref="H3:I3"/>
    <mergeCell ref="K3:L3"/>
    <mergeCell ref="N3:O3"/>
    <mergeCell ref="Q3:R3"/>
    <mergeCell ref="C33:D33"/>
    <mergeCell ref="F33:H33"/>
    <mergeCell ref="K33:L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topLeftCell="A43" zoomScale="90" zoomScaleNormal="90" workbookViewId="0">
      <selection activeCell="A49" sqref="A49:XFD49"/>
    </sheetView>
  </sheetViews>
  <sheetFormatPr defaultRowHeight="15.75" x14ac:dyDescent="0.25"/>
  <cols>
    <col min="1" max="1" width="8.140625" style="57" customWidth="1"/>
    <col min="2" max="2" width="11.42578125" style="57" customWidth="1"/>
    <col min="3" max="3" width="7.85546875" style="57" customWidth="1"/>
    <col min="4" max="4" width="7.140625" style="57" customWidth="1"/>
    <col min="5" max="5" width="7.5703125" style="57" customWidth="1"/>
    <col min="6" max="6" width="7.140625" style="57" customWidth="1"/>
    <col min="7" max="7" width="9.28515625" style="57" customWidth="1"/>
    <col min="8" max="8" width="7.28515625" style="57" customWidth="1"/>
    <col min="9" max="9" width="5.140625" style="57" customWidth="1"/>
    <col min="10" max="10" width="8.28515625" style="57" customWidth="1"/>
    <col min="11" max="11" width="11.5703125" style="57" customWidth="1"/>
    <col min="12" max="12" width="6.28515625" style="57" customWidth="1"/>
    <col min="13" max="13" width="7" style="57" customWidth="1"/>
    <col min="14" max="14" width="6.42578125" style="57" customWidth="1"/>
    <col min="15" max="15" width="7" style="57" customWidth="1"/>
    <col min="16" max="17" width="7.28515625" style="57" customWidth="1"/>
    <col min="18" max="16384" width="9.140625" style="57"/>
  </cols>
  <sheetData>
    <row r="1" spans="1:17" s="105" customFormat="1" x14ac:dyDescent="0.25">
      <c r="A1" s="146" t="s">
        <v>40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7" ht="16.5" thickBot="1" x14ac:dyDescent="0.3">
      <c r="A2" s="141" t="s">
        <v>5</v>
      </c>
      <c r="B2" s="141"/>
      <c r="C2" s="141"/>
      <c r="D2" s="141"/>
      <c r="E2" s="141"/>
      <c r="F2" s="141"/>
      <c r="G2" s="141"/>
      <c r="H2" s="141"/>
      <c r="I2" s="38"/>
      <c r="J2" s="141" t="s">
        <v>6</v>
      </c>
      <c r="K2" s="141"/>
      <c r="L2" s="141"/>
      <c r="M2" s="141"/>
      <c r="N2" s="141"/>
      <c r="O2" s="141"/>
      <c r="P2" s="141"/>
      <c r="Q2" s="141"/>
    </row>
    <row r="3" spans="1:17" ht="16.5" thickBot="1" x14ac:dyDescent="0.3">
      <c r="A3" s="14" t="s">
        <v>21</v>
      </c>
      <c r="B3" s="61" t="s">
        <v>22</v>
      </c>
      <c r="C3" s="62" t="s">
        <v>23</v>
      </c>
      <c r="D3" s="63" t="s">
        <v>24</v>
      </c>
      <c r="E3" s="63" t="s">
        <v>25</v>
      </c>
      <c r="F3" s="63" t="s">
        <v>26</v>
      </c>
      <c r="G3" s="63" t="s">
        <v>27</v>
      </c>
      <c r="H3" s="64" t="s">
        <v>12</v>
      </c>
      <c r="I3" s="38"/>
      <c r="J3" s="14" t="s">
        <v>21</v>
      </c>
      <c r="K3" s="61" t="s">
        <v>22</v>
      </c>
      <c r="L3" s="62" t="s">
        <v>23</v>
      </c>
      <c r="M3" s="63" t="s">
        <v>24</v>
      </c>
      <c r="N3" s="63" t="s">
        <v>25</v>
      </c>
      <c r="O3" s="63" t="s">
        <v>26</v>
      </c>
      <c r="P3" s="56" t="s">
        <v>27</v>
      </c>
      <c r="Q3" s="64" t="s">
        <v>12</v>
      </c>
    </row>
    <row r="4" spans="1:17" x14ac:dyDescent="0.25">
      <c r="A4" s="19">
        <v>1</v>
      </c>
      <c r="B4" s="9" t="s">
        <v>31</v>
      </c>
      <c r="C4" s="108">
        <v>1</v>
      </c>
      <c r="D4" s="108">
        <v>1</v>
      </c>
      <c r="E4" s="108">
        <v>0</v>
      </c>
      <c r="F4" s="108">
        <v>3</v>
      </c>
      <c r="G4" s="108">
        <v>4</v>
      </c>
      <c r="H4" s="66">
        <f>SUM(C4:G4)</f>
        <v>9</v>
      </c>
      <c r="I4" s="67"/>
      <c r="J4" s="19">
        <v>1</v>
      </c>
      <c r="K4" s="9" t="s">
        <v>31</v>
      </c>
      <c r="L4" s="68">
        <v>1</v>
      </c>
      <c r="M4" s="68">
        <v>1</v>
      </c>
      <c r="N4" s="106">
        <v>0</v>
      </c>
      <c r="O4" s="68">
        <v>3</v>
      </c>
      <c r="P4" s="68">
        <v>4</v>
      </c>
      <c r="Q4" s="66">
        <f>SUM(L4:P4)</f>
        <v>9</v>
      </c>
    </row>
    <row r="5" spans="1:17" x14ac:dyDescent="0.25">
      <c r="A5" s="19">
        <v>2</v>
      </c>
      <c r="B5" s="21" t="s">
        <v>32</v>
      </c>
      <c r="C5" s="109">
        <v>3</v>
      </c>
      <c r="D5" s="109">
        <v>1</v>
      </c>
      <c r="E5" s="109">
        <v>0</v>
      </c>
      <c r="F5" s="109">
        <v>4</v>
      </c>
      <c r="G5" s="109">
        <v>5</v>
      </c>
      <c r="H5" s="70">
        <f t="shared" ref="H5:H12" si="0">SUM(C5:G5)</f>
        <v>13</v>
      </c>
      <c r="I5" s="67"/>
      <c r="J5" s="19">
        <v>2</v>
      </c>
      <c r="K5" s="21" t="s">
        <v>32</v>
      </c>
      <c r="L5" s="71">
        <v>3</v>
      </c>
      <c r="M5" s="71">
        <v>1</v>
      </c>
      <c r="N5" s="107">
        <v>0</v>
      </c>
      <c r="O5" s="71">
        <v>4</v>
      </c>
      <c r="P5" s="71">
        <v>4</v>
      </c>
      <c r="Q5" s="66">
        <f t="shared" ref="Q5:Q12" si="1">SUM(L5:P5)</f>
        <v>12</v>
      </c>
    </row>
    <row r="6" spans="1:17" x14ac:dyDescent="0.25">
      <c r="A6" s="19">
        <v>3</v>
      </c>
      <c r="B6" s="21" t="s">
        <v>33</v>
      </c>
      <c r="C6" s="109">
        <v>2</v>
      </c>
      <c r="D6" s="109">
        <v>1</v>
      </c>
      <c r="E6" s="109">
        <v>2</v>
      </c>
      <c r="F6" s="109">
        <v>2</v>
      </c>
      <c r="G6" s="109">
        <v>6</v>
      </c>
      <c r="H6" s="70">
        <f t="shared" si="0"/>
        <v>13</v>
      </c>
      <c r="I6" s="67"/>
      <c r="J6" s="19">
        <v>3</v>
      </c>
      <c r="K6" s="21" t="s">
        <v>33</v>
      </c>
      <c r="L6" s="71">
        <v>2</v>
      </c>
      <c r="M6" s="71">
        <v>1</v>
      </c>
      <c r="N6" s="110">
        <v>2</v>
      </c>
      <c r="O6" s="71">
        <v>2</v>
      </c>
      <c r="P6" s="71">
        <v>6</v>
      </c>
      <c r="Q6" s="66">
        <f t="shared" si="1"/>
        <v>13</v>
      </c>
    </row>
    <row r="7" spans="1:17" x14ac:dyDescent="0.25">
      <c r="A7" s="19">
        <v>4</v>
      </c>
      <c r="B7" s="21" t="s">
        <v>34</v>
      </c>
      <c r="C7" s="109">
        <v>4</v>
      </c>
      <c r="D7" s="109">
        <v>0</v>
      </c>
      <c r="E7" s="109">
        <v>5</v>
      </c>
      <c r="F7" s="109">
        <v>2</v>
      </c>
      <c r="G7" s="109">
        <v>1</v>
      </c>
      <c r="H7" s="70">
        <f t="shared" si="0"/>
        <v>12</v>
      </c>
      <c r="I7" s="67"/>
      <c r="J7" s="19">
        <v>4</v>
      </c>
      <c r="K7" s="21" t="s">
        <v>34</v>
      </c>
      <c r="L7" s="71">
        <v>4</v>
      </c>
      <c r="M7" s="71">
        <v>0</v>
      </c>
      <c r="N7" s="71">
        <v>4</v>
      </c>
      <c r="O7" s="71">
        <v>2</v>
      </c>
      <c r="P7" s="71">
        <v>2</v>
      </c>
      <c r="Q7" s="66">
        <f t="shared" si="1"/>
        <v>12</v>
      </c>
    </row>
    <row r="8" spans="1:17" x14ac:dyDescent="0.25">
      <c r="A8" s="19">
        <v>5</v>
      </c>
      <c r="B8" s="21" t="s">
        <v>35</v>
      </c>
      <c r="C8" s="109">
        <v>1</v>
      </c>
      <c r="D8" s="109">
        <v>3</v>
      </c>
      <c r="E8" s="109">
        <v>2</v>
      </c>
      <c r="F8" s="109">
        <v>2</v>
      </c>
      <c r="G8" s="109">
        <v>2</v>
      </c>
      <c r="H8" s="70">
        <f t="shared" si="0"/>
        <v>10</v>
      </c>
      <c r="I8" s="67"/>
      <c r="J8" s="19">
        <v>5</v>
      </c>
      <c r="K8" s="21" t="s">
        <v>35</v>
      </c>
      <c r="L8" s="71">
        <v>0</v>
      </c>
      <c r="M8" s="71">
        <v>3</v>
      </c>
      <c r="N8" s="71">
        <v>3</v>
      </c>
      <c r="O8" s="71">
        <v>2</v>
      </c>
      <c r="P8" s="71">
        <v>2</v>
      </c>
      <c r="Q8" s="66">
        <f t="shared" si="1"/>
        <v>10</v>
      </c>
    </row>
    <row r="9" spans="1:17" x14ac:dyDescent="0.25">
      <c r="A9" s="19">
        <v>6</v>
      </c>
      <c r="B9" s="21" t="s">
        <v>36</v>
      </c>
      <c r="C9" s="109">
        <v>2</v>
      </c>
      <c r="D9" s="109">
        <v>4</v>
      </c>
      <c r="E9" s="109">
        <v>0</v>
      </c>
      <c r="F9" s="109">
        <v>2</v>
      </c>
      <c r="G9" s="109">
        <v>1</v>
      </c>
      <c r="H9" s="70">
        <f t="shared" si="0"/>
        <v>9</v>
      </c>
      <c r="I9" s="67"/>
      <c r="J9" s="19">
        <v>6</v>
      </c>
      <c r="K9" s="21" t="s">
        <v>36</v>
      </c>
      <c r="L9" s="71">
        <v>3</v>
      </c>
      <c r="M9" s="71">
        <v>4</v>
      </c>
      <c r="N9" s="71">
        <v>0</v>
      </c>
      <c r="O9" s="71">
        <v>2</v>
      </c>
      <c r="P9" s="71">
        <v>1</v>
      </c>
      <c r="Q9" s="66">
        <f t="shared" si="1"/>
        <v>10</v>
      </c>
    </row>
    <row r="10" spans="1:17" x14ac:dyDescent="0.25">
      <c r="A10" s="19">
        <v>7</v>
      </c>
      <c r="B10" s="21" t="s">
        <v>37</v>
      </c>
      <c r="C10" s="109">
        <v>2</v>
      </c>
      <c r="D10" s="109">
        <v>1</v>
      </c>
      <c r="E10" s="109">
        <v>5</v>
      </c>
      <c r="F10" s="109">
        <v>1</v>
      </c>
      <c r="G10" s="109">
        <v>5</v>
      </c>
      <c r="H10" s="70">
        <f t="shared" si="0"/>
        <v>14</v>
      </c>
      <c r="I10" s="67"/>
      <c r="J10" s="19">
        <v>7</v>
      </c>
      <c r="K10" s="21" t="s">
        <v>37</v>
      </c>
      <c r="L10" s="71">
        <v>2</v>
      </c>
      <c r="M10" s="71">
        <v>1</v>
      </c>
      <c r="N10" s="71">
        <v>4</v>
      </c>
      <c r="O10" s="71">
        <v>1</v>
      </c>
      <c r="P10" s="71">
        <v>5</v>
      </c>
      <c r="Q10" s="66">
        <f t="shared" si="1"/>
        <v>13</v>
      </c>
    </row>
    <row r="11" spans="1:17" ht="16.5" thickBot="1" x14ac:dyDescent="0.3">
      <c r="A11" s="19">
        <v>8</v>
      </c>
      <c r="B11" s="21" t="s">
        <v>38</v>
      </c>
      <c r="C11" s="109">
        <v>1</v>
      </c>
      <c r="D11" s="69">
        <v>0</v>
      </c>
      <c r="E11" s="69">
        <v>0</v>
      </c>
      <c r="F11" s="69">
        <v>0</v>
      </c>
      <c r="G11" s="69">
        <v>0</v>
      </c>
      <c r="H11" s="70">
        <f t="shared" si="0"/>
        <v>1</v>
      </c>
      <c r="I11" s="67"/>
      <c r="J11" s="19">
        <v>8</v>
      </c>
      <c r="K11" s="21" t="s">
        <v>38</v>
      </c>
      <c r="L11" s="71">
        <v>1</v>
      </c>
      <c r="M11" s="71">
        <v>0</v>
      </c>
      <c r="N11" s="71">
        <v>1</v>
      </c>
      <c r="O11" s="71">
        <v>0</v>
      </c>
      <c r="P11" s="71">
        <v>0</v>
      </c>
      <c r="Q11" s="66">
        <f t="shared" si="1"/>
        <v>2</v>
      </c>
    </row>
    <row r="12" spans="1:17" x14ac:dyDescent="0.25">
      <c r="A12" s="14"/>
      <c r="B12" s="73" t="s">
        <v>12</v>
      </c>
      <c r="C12" s="74">
        <f>SUM(C4:C11)</f>
        <v>16</v>
      </c>
      <c r="D12" s="74">
        <f>SUM(D4:D11)</f>
        <v>11</v>
      </c>
      <c r="E12" s="74">
        <f>SUM(E4:E11)</f>
        <v>14</v>
      </c>
      <c r="F12" s="74">
        <f>SUM(F4:F11)</f>
        <v>16</v>
      </c>
      <c r="G12" s="74">
        <f>SUM(G4:G11)</f>
        <v>24</v>
      </c>
      <c r="H12" s="75">
        <f t="shared" si="0"/>
        <v>81</v>
      </c>
      <c r="I12" s="76"/>
      <c r="J12" s="77"/>
      <c r="K12" s="78" t="s">
        <v>12</v>
      </c>
      <c r="L12" s="79">
        <f>SUM(L4:L11)</f>
        <v>16</v>
      </c>
      <c r="M12" s="79">
        <f>SUM(M4:M11)</f>
        <v>11</v>
      </c>
      <c r="N12" s="79">
        <f>SUM(N4:N11)</f>
        <v>14</v>
      </c>
      <c r="O12" s="79">
        <f>SUM(O4:O11)</f>
        <v>16</v>
      </c>
      <c r="P12" s="79">
        <f>SUM(P4:P11)</f>
        <v>24</v>
      </c>
      <c r="Q12" s="75">
        <f t="shared" si="1"/>
        <v>81</v>
      </c>
    </row>
    <row r="13" spans="1:17" x14ac:dyDescent="0.25">
      <c r="A13" s="19"/>
      <c r="B13" s="80" t="s">
        <v>28</v>
      </c>
      <c r="C13" s="81"/>
      <c r="D13" s="81"/>
      <c r="E13" s="81"/>
      <c r="F13" s="81"/>
      <c r="G13" s="81"/>
      <c r="H13" s="82">
        <f>H12/40</f>
        <v>2.0249999999999999</v>
      </c>
      <c r="I13" s="83"/>
      <c r="J13" s="84"/>
      <c r="K13" s="84" t="s">
        <v>28</v>
      </c>
      <c r="L13" s="85"/>
      <c r="M13" s="85"/>
      <c r="N13" s="85"/>
      <c r="O13" s="85"/>
      <c r="P13" s="85"/>
      <c r="Q13" s="82">
        <f>Q12/40</f>
        <v>2.0249999999999999</v>
      </c>
    </row>
    <row r="14" spans="1:17" x14ac:dyDescent="0.25">
      <c r="A14" s="19"/>
      <c r="B14" s="80" t="s">
        <v>29</v>
      </c>
      <c r="C14" s="85"/>
      <c r="D14" s="85"/>
      <c r="E14" s="85"/>
      <c r="F14" s="85"/>
      <c r="G14" s="85"/>
      <c r="H14" s="82">
        <f>1/H13</f>
        <v>0.49382716049382719</v>
      </c>
      <c r="I14" s="83"/>
      <c r="J14" s="84"/>
      <c r="K14" s="84" t="s">
        <v>29</v>
      </c>
      <c r="L14" s="85"/>
      <c r="M14" s="85"/>
      <c r="N14" s="85"/>
      <c r="O14" s="85"/>
      <c r="P14" s="85"/>
      <c r="Q14" s="82">
        <f>1/Q13</f>
        <v>0.49382716049382719</v>
      </c>
    </row>
    <row r="15" spans="1:17" ht="16.5" thickBot="1" x14ac:dyDescent="0.3">
      <c r="A15" s="30"/>
      <c r="B15" s="86" t="s">
        <v>30</v>
      </c>
      <c r="C15" s="87"/>
      <c r="D15" s="87"/>
      <c r="E15" s="87"/>
      <c r="F15" s="87"/>
      <c r="G15" s="87"/>
      <c r="H15" s="88">
        <f>STDEV(H4:H11)</f>
        <v>4.1554611227705092</v>
      </c>
      <c r="I15" s="83"/>
      <c r="J15" s="89"/>
      <c r="K15" s="89" t="s">
        <v>30</v>
      </c>
      <c r="L15" s="90"/>
      <c r="M15" s="90"/>
      <c r="N15" s="90"/>
      <c r="O15" s="90"/>
      <c r="P15" s="90"/>
      <c r="Q15" s="88">
        <f>STDEV(Q4:Q11)</f>
        <v>3.6030740843261686</v>
      </c>
    </row>
    <row r="17" spans="1:16" ht="16.5" thickBot="1" x14ac:dyDescent="0.3">
      <c r="A17" s="142" t="s">
        <v>7</v>
      </c>
      <c r="B17" s="142"/>
      <c r="C17" s="142"/>
      <c r="D17" s="142"/>
      <c r="E17" s="142"/>
      <c r="F17" s="142"/>
      <c r="G17" s="142"/>
      <c r="J17" s="142" t="s">
        <v>8</v>
      </c>
      <c r="K17" s="142"/>
      <c r="L17" s="142"/>
      <c r="M17" s="142"/>
      <c r="N17" s="142"/>
      <c r="O17" s="142"/>
      <c r="P17" s="142"/>
    </row>
    <row r="18" spans="1:16" ht="16.5" thickBot="1" x14ac:dyDescent="0.3">
      <c r="A18" s="91" t="s">
        <v>21</v>
      </c>
      <c r="B18" s="62" t="s">
        <v>23</v>
      </c>
      <c r="C18" s="62" t="s">
        <v>24</v>
      </c>
      <c r="D18" s="62" t="s">
        <v>25</v>
      </c>
      <c r="E18" s="62" t="s">
        <v>26</v>
      </c>
      <c r="F18" s="62" t="s">
        <v>27</v>
      </c>
      <c r="G18" s="64" t="s">
        <v>12</v>
      </c>
      <c r="H18" s="38"/>
      <c r="J18" s="91" t="s">
        <v>21</v>
      </c>
      <c r="K18" s="62" t="s">
        <v>23</v>
      </c>
      <c r="L18" s="62" t="s">
        <v>24</v>
      </c>
      <c r="M18" s="62" t="s">
        <v>25</v>
      </c>
      <c r="N18" s="62" t="s">
        <v>26</v>
      </c>
      <c r="O18" s="62" t="s">
        <v>27</v>
      </c>
      <c r="P18" s="64" t="s">
        <v>12</v>
      </c>
    </row>
    <row r="19" spans="1:16" x14ac:dyDescent="0.25">
      <c r="A19" s="92">
        <v>1</v>
      </c>
      <c r="B19" s="65">
        <v>40</v>
      </c>
      <c r="C19" s="65">
        <v>18</v>
      </c>
      <c r="D19" s="65">
        <v>131</v>
      </c>
      <c r="E19" s="65">
        <v>9</v>
      </c>
      <c r="F19" s="65">
        <v>3</v>
      </c>
      <c r="G19" s="93">
        <f>SUM(B19:F19)</f>
        <v>201</v>
      </c>
      <c r="H19" s="67"/>
      <c r="I19" s="94"/>
      <c r="J19" s="92">
        <v>1</v>
      </c>
      <c r="K19" s="65">
        <v>3</v>
      </c>
      <c r="L19" s="65">
        <v>18</v>
      </c>
      <c r="M19" s="65">
        <v>2</v>
      </c>
      <c r="N19" s="65">
        <v>4</v>
      </c>
      <c r="O19" s="65">
        <v>3</v>
      </c>
      <c r="P19" s="93">
        <f>SUM(K19:O19)</f>
        <v>30</v>
      </c>
    </row>
    <row r="20" spans="1:16" x14ac:dyDescent="0.25">
      <c r="A20" s="95">
        <v>2</v>
      </c>
      <c r="B20" s="69">
        <v>20</v>
      </c>
      <c r="C20" s="69">
        <v>95</v>
      </c>
      <c r="D20" s="69">
        <v>35</v>
      </c>
      <c r="E20" s="69">
        <v>42</v>
      </c>
      <c r="F20" s="69">
        <v>7</v>
      </c>
      <c r="G20" s="96">
        <f t="shared" ref="G20:G43" si="2">SUM(B20:F20)</f>
        <v>199</v>
      </c>
      <c r="H20" s="67"/>
      <c r="I20" s="94"/>
      <c r="J20" s="95">
        <v>2</v>
      </c>
      <c r="K20" s="69">
        <v>4</v>
      </c>
      <c r="L20" s="69">
        <v>3</v>
      </c>
      <c r="M20" s="69">
        <v>2</v>
      </c>
      <c r="N20" s="69">
        <v>2</v>
      </c>
      <c r="O20" s="69">
        <v>2</v>
      </c>
      <c r="P20" s="93">
        <f t="shared" ref="P20:P42" si="3">SUM(K20:O20)</f>
        <v>13</v>
      </c>
    </row>
    <row r="21" spans="1:16" x14ac:dyDescent="0.25">
      <c r="A21" s="95">
        <v>3</v>
      </c>
      <c r="B21" s="69">
        <v>8</v>
      </c>
      <c r="C21" s="69">
        <v>63</v>
      </c>
      <c r="D21" s="69">
        <v>20</v>
      </c>
      <c r="E21" s="69">
        <v>4</v>
      </c>
      <c r="F21" s="69">
        <v>7</v>
      </c>
      <c r="G21" s="96">
        <f t="shared" si="2"/>
        <v>102</v>
      </c>
      <c r="H21" s="67"/>
      <c r="I21" s="94"/>
      <c r="J21" s="95">
        <v>3</v>
      </c>
      <c r="K21" s="69">
        <v>6</v>
      </c>
      <c r="L21" s="69">
        <v>2</v>
      </c>
      <c r="M21" s="69">
        <v>5</v>
      </c>
      <c r="N21" s="69">
        <v>6</v>
      </c>
      <c r="O21" s="69">
        <v>3</v>
      </c>
      <c r="P21" s="93">
        <f t="shared" si="3"/>
        <v>22</v>
      </c>
    </row>
    <row r="22" spans="1:16" x14ac:dyDescent="0.25">
      <c r="A22" s="95">
        <v>4</v>
      </c>
      <c r="B22" s="69">
        <v>26</v>
      </c>
      <c r="C22" s="69">
        <v>70</v>
      </c>
      <c r="D22" s="69">
        <v>12</v>
      </c>
      <c r="E22" s="69">
        <v>19</v>
      </c>
      <c r="F22" s="69">
        <v>2</v>
      </c>
      <c r="G22" s="96">
        <f t="shared" si="2"/>
        <v>129</v>
      </c>
      <c r="H22" s="67"/>
      <c r="I22" s="94"/>
      <c r="J22" s="95">
        <v>4</v>
      </c>
      <c r="K22" s="69">
        <v>3</v>
      </c>
      <c r="L22" s="69">
        <v>4</v>
      </c>
      <c r="M22" s="69">
        <v>4</v>
      </c>
      <c r="N22" s="69">
        <v>4</v>
      </c>
      <c r="O22" s="69">
        <v>8</v>
      </c>
      <c r="P22" s="93">
        <f t="shared" si="3"/>
        <v>23</v>
      </c>
    </row>
    <row r="23" spans="1:16" x14ac:dyDescent="0.25">
      <c r="A23" s="95">
        <v>5</v>
      </c>
      <c r="B23" s="69">
        <v>30</v>
      </c>
      <c r="C23" s="69">
        <v>5</v>
      </c>
      <c r="D23" s="69">
        <v>9</v>
      </c>
      <c r="E23" s="69">
        <v>3</v>
      </c>
      <c r="F23" s="69">
        <v>51</v>
      </c>
      <c r="G23" s="96">
        <f t="shared" si="2"/>
        <v>98</v>
      </c>
      <c r="H23" s="67"/>
      <c r="I23" s="94"/>
      <c r="J23" s="95">
        <v>5</v>
      </c>
      <c r="K23" s="69">
        <v>2</v>
      </c>
      <c r="L23" s="69">
        <v>6</v>
      </c>
      <c r="M23" s="69">
        <v>4</v>
      </c>
      <c r="N23" s="69">
        <v>1</v>
      </c>
      <c r="O23" s="69">
        <v>5</v>
      </c>
      <c r="P23" s="93">
        <f t="shared" si="3"/>
        <v>18</v>
      </c>
    </row>
    <row r="24" spans="1:16" x14ac:dyDescent="0.25">
      <c r="A24" s="95">
        <v>6</v>
      </c>
      <c r="B24" s="69">
        <v>44</v>
      </c>
      <c r="C24" s="69">
        <v>6</v>
      </c>
      <c r="D24" s="69">
        <v>3</v>
      </c>
      <c r="E24" s="69">
        <v>35</v>
      </c>
      <c r="F24" s="69">
        <v>35</v>
      </c>
      <c r="G24" s="96">
        <f t="shared" si="2"/>
        <v>123</v>
      </c>
      <c r="H24" s="67"/>
      <c r="I24" s="94"/>
      <c r="J24" s="95">
        <v>6</v>
      </c>
      <c r="K24" s="69">
        <v>3</v>
      </c>
      <c r="L24" s="69">
        <v>5</v>
      </c>
      <c r="M24" s="69">
        <v>24</v>
      </c>
      <c r="N24" s="69">
        <v>6</v>
      </c>
      <c r="O24" s="69">
        <v>1</v>
      </c>
      <c r="P24" s="93">
        <f t="shared" si="3"/>
        <v>39</v>
      </c>
    </row>
    <row r="25" spans="1:16" x14ac:dyDescent="0.25">
      <c r="A25" s="95">
        <v>7</v>
      </c>
      <c r="B25" s="69">
        <v>13</v>
      </c>
      <c r="C25" s="69">
        <v>57</v>
      </c>
      <c r="D25" s="69">
        <v>29</v>
      </c>
      <c r="E25" s="69">
        <v>6</v>
      </c>
      <c r="F25" s="69">
        <v>3</v>
      </c>
      <c r="G25" s="96">
        <f t="shared" si="2"/>
        <v>108</v>
      </c>
      <c r="H25" s="67"/>
      <c r="I25" s="94"/>
      <c r="J25" s="95">
        <v>7</v>
      </c>
      <c r="K25" s="69">
        <v>4</v>
      </c>
      <c r="L25" s="69">
        <v>1</v>
      </c>
      <c r="M25" s="69">
        <v>3</v>
      </c>
      <c r="N25" s="69">
        <v>15</v>
      </c>
      <c r="O25" s="69">
        <v>1</v>
      </c>
      <c r="P25" s="93">
        <f t="shared" si="3"/>
        <v>24</v>
      </c>
    </row>
    <row r="26" spans="1:16" x14ac:dyDescent="0.25">
      <c r="A26" s="95">
        <v>8</v>
      </c>
      <c r="B26" s="69">
        <v>4</v>
      </c>
      <c r="C26" s="69">
        <v>20</v>
      </c>
      <c r="D26" s="69">
        <v>52</v>
      </c>
      <c r="E26" s="69">
        <v>3</v>
      </c>
      <c r="F26" s="69">
        <v>6</v>
      </c>
      <c r="G26" s="96">
        <f t="shared" si="2"/>
        <v>85</v>
      </c>
      <c r="H26" s="67"/>
      <c r="I26" s="94"/>
      <c r="J26" s="95">
        <v>8</v>
      </c>
      <c r="K26" s="69">
        <v>2</v>
      </c>
      <c r="L26" s="69">
        <v>16</v>
      </c>
      <c r="M26" s="69">
        <v>1</v>
      </c>
      <c r="N26" s="69">
        <v>1</v>
      </c>
      <c r="O26" s="69">
        <v>3</v>
      </c>
      <c r="P26" s="93">
        <f t="shared" si="3"/>
        <v>23</v>
      </c>
    </row>
    <row r="27" spans="1:16" x14ac:dyDescent="0.25">
      <c r="A27" s="95">
        <v>9</v>
      </c>
      <c r="B27" s="69">
        <v>1</v>
      </c>
      <c r="C27" s="69">
        <v>10</v>
      </c>
      <c r="D27" s="69">
        <v>1</v>
      </c>
      <c r="E27" s="69">
        <v>21</v>
      </c>
      <c r="F27" s="69">
        <v>5</v>
      </c>
      <c r="G27" s="96">
        <f t="shared" si="2"/>
        <v>38</v>
      </c>
      <c r="H27" s="67"/>
      <c r="I27" s="94"/>
      <c r="J27" s="95">
        <v>9</v>
      </c>
      <c r="K27" s="69">
        <v>2</v>
      </c>
      <c r="L27" s="69">
        <v>6</v>
      </c>
      <c r="M27" s="69">
        <v>2</v>
      </c>
      <c r="N27" s="69">
        <v>2</v>
      </c>
      <c r="O27" s="69">
        <v>13</v>
      </c>
      <c r="P27" s="93">
        <f t="shared" si="3"/>
        <v>25</v>
      </c>
    </row>
    <row r="28" spans="1:16" x14ac:dyDescent="0.25">
      <c r="A28" s="95">
        <v>10</v>
      </c>
      <c r="B28" s="69">
        <v>8</v>
      </c>
      <c r="C28" s="69">
        <v>7</v>
      </c>
      <c r="D28" s="69">
        <v>71</v>
      </c>
      <c r="E28" s="69">
        <v>70</v>
      </c>
      <c r="F28" s="69">
        <v>18</v>
      </c>
      <c r="G28" s="96">
        <f t="shared" si="2"/>
        <v>174</v>
      </c>
      <c r="H28" s="67"/>
      <c r="I28" s="94"/>
      <c r="J28" s="95">
        <v>10</v>
      </c>
      <c r="K28" s="69">
        <v>1</v>
      </c>
      <c r="L28" s="69">
        <v>9</v>
      </c>
      <c r="M28" s="69">
        <v>1</v>
      </c>
      <c r="N28" s="69">
        <v>1</v>
      </c>
      <c r="O28" s="69">
        <v>5</v>
      </c>
      <c r="P28" s="93">
        <f t="shared" si="3"/>
        <v>17</v>
      </c>
    </row>
    <row r="29" spans="1:16" x14ac:dyDescent="0.25">
      <c r="A29" s="95">
        <v>11</v>
      </c>
      <c r="B29" s="69">
        <v>103</v>
      </c>
      <c r="C29" s="69">
        <v>59</v>
      </c>
      <c r="D29" s="69">
        <v>33</v>
      </c>
      <c r="E29" s="69">
        <v>20</v>
      </c>
      <c r="F29" s="69">
        <v>2</v>
      </c>
      <c r="G29" s="96">
        <f t="shared" si="2"/>
        <v>217</v>
      </c>
      <c r="H29" s="67"/>
      <c r="I29" s="94"/>
      <c r="J29" s="95">
        <v>11</v>
      </c>
      <c r="K29" s="69">
        <v>10</v>
      </c>
      <c r="L29" s="69">
        <v>1</v>
      </c>
      <c r="M29" s="69">
        <v>7</v>
      </c>
      <c r="N29" s="69">
        <v>1</v>
      </c>
      <c r="O29" s="69">
        <v>7</v>
      </c>
      <c r="P29" s="93">
        <f t="shared" si="3"/>
        <v>26</v>
      </c>
    </row>
    <row r="30" spans="1:16" x14ac:dyDescent="0.25">
      <c r="A30" s="95">
        <v>12</v>
      </c>
      <c r="B30" s="69">
        <v>13</v>
      </c>
      <c r="C30" s="69"/>
      <c r="D30" s="69">
        <v>7</v>
      </c>
      <c r="E30" s="69">
        <v>38</v>
      </c>
      <c r="F30" s="69">
        <v>7</v>
      </c>
      <c r="G30" s="96">
        <f t="shared" si="2"/>
        <v>65</v>
      </c>
      <c r="H30" s="67"/>
      <c r="I30" s="94"/>
      <c r="J30" s="95">
        <v>12</v>
      </c>
      <c r="K30" s="69">
        <v>2</v>
      </c>
      <c r="L30" s="69"/>
      <c r="M30" s="69">
        <v>1</v>
      </c>
      <c r="N30" s="69">
        <v>6</v>
      </c>
      <c r="O30" s="69">
        <v>3</v>
      </c>
      <c r="P30" s="93">
        <f t="shared" si="3"/>
        <v>12</v>
      </c>
    </row>
    <row r="31" spans="1:16" x14ac:dyDescent="0.25">
      <c r="A31" s="95">
        <v>13</v>
      </c>
      <c r="B31" s="69">
        <v>25</v>
      </c>
      <c r="C31" s="69"/>
      <c r="D31" s="69">
        <v>6</v>
      </c>
      <c r="E31" s="69">
        <v>24</v>
      </c>
      <c r="F31" s="69">
        <v>8</v>
      </c>
      <c r="G31" s="96">
        <f t="shared" si="2"/>
        <v>63</v>
      </c>
      <c r="H31" s="67"/>
      <c r="I31" s="94"/>
      <c r="J31" s="95">
        <v>13</v>
      </c>
      <c r="K31" s="69">
        <v>12</v>
      </c>
      <c r="L31" s="69"/>
      <c r="M31" s="69">
        <v>18</v>
      </c>
      <c r="N31" s="69">
        <v>5</v>
      </c>
      <c r="O31" s="69">
        <v>5</v>
      </c>
      <c r="P31" s="93">
        <f t="shared" si="3"/>
        <v>40</v>
      </c>
    </row>
    <row r="32" spans="1:16" x14ac:dyDescent="0.25">
      <c r="A32" s="95">
        <v>14</v>
      </c>
      <c r="B32" s="69">
        <v>30</v>
      </c>
      <c r="C32" s="69"/>
      <c r="D32" s="69">
        <v>10</v>
      </c>
      <c r="E32" s="69">
        <v>20</v>
      </c>
      <c r="F32" s="69">
        <v>14</v>
      </c>
      <c r="G32" s="96">
        <f t="shared" si="2"/>
        <v>74</v>
      </c>
      <c r="H32" s="67"/>
      <c r="I32" s="94"/>
      <c r="J32" s="95">
        <v>14</v>
      </c>
      <c r="K32" s="69">
        <v>1</v>
      </c>
      <c r="L32" s="69"/>
      <c r="M32" s="69">
        <v>2</v>
      </c>
      <c r="N32" s="69">
        <v>26</v>
      </c>
      <c r="O32" s="69">
        <v>18</v>
      </c>
      <c r="P32" s="93">
        <f t="shared" si="3"/>
        <v>47</v>
      </c>
    </row>
    <row r="33" spans="1:16" x14ac:dyDescent="0.25">
      <c r="A33" s="95">
        <v>15</v>
      </c>
      <c r="B33" s="69">
        <v>9</v>
      </c>
      <c r="C33" s="69"/>
      <c r="D33" s="69"/>
      <c r="E33" s="69">
        <v>8</v>
      </c>
      <c r="F33" s="69">
        <v>11</v>
      </c>
      <c r="G33" s="96">
        <f t="shared" si="2"/>
        <v>28</v>
      </c>
      <c r="H33" s="67"/>
      <c r="I33" s="94"/>
      <c r="J33" s="95">
        <v>15</v>
      </c>
      <c r="K33" s="69">
        <v>6</v>
      </c>
      <c r="L33" s="69"/>
      <c r="M33" s="69"/>
      <c r="N33" s="69">
        <v>19</v>
      </c>
      <c r="O33" s="69">
        <v>11</v>
      </c>
      <c r="P33" s="93">
        <f t="shared" si="3"/>
        <v>36</v>
      </c>
    </row>
    <row r="34" spans="1:16" x14ac:dyDescent="0.25">
      <c r="A34" s="95">
        <v>16</v>
      </c>
      <c r="B34" s="69">
        <v>47</v>
      </c>
      <c r="C34" s="69"/>
      <c r="D34" s="69"/>
      <c r="E34" s="69">
        <v>52</v>
      </c>
      <c r="F34" s="69">
        <v>54</v>
      </c>
      <c r="G34" s="96">
        <f t="shared" si="2"/>
        <v>153</v>
      </c>
      <c r="H34" s="67"/>
      <c r="I34" s="94"/>
      <c r="J34" s="95">
        <v>16</v>
      </c>
      <c r="K34" s="69">
        <v>5</v>
      </c>
      <c r="L34" s="69"/>
      <c r="M34" s="69"/>
      <c r="N34" s="69">
        <v>2</v>
      </c>
      <c r="O34" s="69">
        <v>1</v>
      </c>
      <c r="P34" s="93">
        <f t="shared" si="3"/>
        <v>8</v>
      </c>
    </row>
    <row r="35" spans="1:16" x14ac:dyDescent="0.25">
      <c r="A35" s="95">
        <v>17</v>
      </c>
      <c r="B35" s="69"/>
      <c r="C35" s="69"/>
      <c r="D35" s="69"/>
      <c r="E35" s="69"/>
      <c r="F35" s="69">
        <v>40</v>
      </c>
      <c r="G35" s="96">
        <f t="shared" si="2"/>
        <v>40</v>
      </c>
      <c r="H35" s="67"/>
      <c r="I35" s="97"/>
      <c r="J35" s="95">
        <v>17</v>
      </c>
      <c r="K35" s="69"/>
      <c r="L35" s="69"/>
      <c r="M35" s="69"/>
      <c r="N35" s="69"/>
      <c r="O35" s="69">
        <v>1</v>
      </c>
      <c r="P35" s="93">
        <f t="shared" si="3"/>
        <v>1</v>
      </c>
    </row>
    <row r="36" spans="1:16" x14ac:dyDescent="0.25">
      <c r="A36" s="95">
        <v>18</v>
      </c>
      <c r="B36" s="69"/>
      <c r="C36" s="69"/>
      <c r="D36" s="69"/>
      <c r="E36" s="69"/>
      <c r="F36" s="69">
        <v>4</v>
      </c>
      <c r="G36" s="96">
        <f t="shared" si="2"/>
        <v>4</v>
      </c>
      <c r="H36" s="67"/>
      <c r="J36" s="95">
        <v>18</v>
      </c>
      <c r="K36" s="69"/>
      <c r="L36" s="69"/>
      <c r="M36" s="69"/>
      <c r="N36" s="69"/>
      <c r="O36" s="69">
        <v>4</v>
      </c>
      <c r="P36" s="93">
        <f t="shared" si="3"/>
        <v>4</v>
      </c>
    </row>
    <row r="37" spans="1:16" x14ac:dyDescent="0.25">
      <c r="A37" s="95">
        <v>19</v>
      </c>
      <c r="B37" s="69"/>
      <c r="C37" s="69"/>
      <c r="D37" s="69"/>
      <c r="E37" s="69"/>
      <c r="F37" s="69">
        <v>36</v>
      </c>
      <c r="G37" s="96">
        <f t="shared" si="2"/>
        <v>36</v>
      </c>
      <c r="H37" s="67"/>
      <c r="J37" s="95">
        <v>19</v>
      </c>
      <c r="K37" s="69"/>
      <c r="L37" s="69"/>
      <c r="M37" s="69"/>
      <c r="N37" s="69"/>
      <c r="O37" s="69">
        <v>9</v>
      </c>
      <c r="P37" s="93">
        <f t="shared" si="3"/>
        <v>9</v>
      </c>
    </row>
    <row r="38" spans="1:16" x14ac:dyDescent="0.25">
      <c r="A38" s="95">
        <v>20</v>
      </c>
      <c r="B38" s="69"/>
      <c r="C38" s="69"/>
      <c r="D38" s="69"/>
      <c r="E38" s="69"/>
      <c r="F38" s="69">
        <v>63</v>
      </c>
      <c r="G38" s="96">
        <f t="shared" si="2"/>
        <v>63</v>
      </c>
      <c r="H38" s="67"/>
      <c r="J38" s="95">
        <v>20</v>
      </c>
      <c r="K38" s="69"/>
      <c r="L38" s="69"/>
      <c r="M38" s="69"/>
      <c r="N38" s="69"/>
      <c r="O38" s="69">
        <v>4</v>
      </c>
      <c r="P38" s="93">
        <f t="shared" si="3"/>
        <v>4</v>
      </c>
    </row>
    <row r="39" spans="1:16" x14ac:dyDescent="0.25">
      <c r="A39" s="95">
        <v>21</v>
      </c>
      <c r="B39" s="69"/>
      <c r="C39" s="69"/>
      <c r="D39" s="69"/>
      <c r="E39" s="69"/>
      <c r="F39" s="69">
        <v>1</v>
      </c>
      <c r="G39" s="96">
        <f t="shared" si="2"/>
        <v>1</v>
      </c>
      <c r="H39" s="67"/>
      <c r="J39" s="95">
        <v>21</v>
      </c>
      <c r="K39" s="69"/>
      <c r="L39" s="69"/>
      <c r="M39" s="69"/>
      <c r="N39" s="69"/>
      <c r="O39" s="69">
        <v>9</v>
      </c>
      <c r="P39" s="93">
        <f t="shared" si="3"/>
        <v>9</v>
      </c>
    </row>
    <row r="40" spans="1:16" x14ac:dyDescent="0.25">
      <c r="A40" s="95">
        <v>22</v>
      </c>
      <c r="B40" s="69"/>
      <c r="C40" s="69"/>
      <c r="D40" s="69"/>
      <c r="E40" s="69"/>
      <c r="F40" s="69">
        <v>19</v>
      </c>
      <c r="G40" s="96">
        <f t="shared" si="2"/>
        <v>19</v>
      </c>
      <c r="H40" s="67"/>
      <c r="J40" s="95">
        <v>22</v>
      </c>
      <c r="K40" s="69"/>
      <c r="L40" s="69"/>
      <c r="M40" s="69"/>
      <c r="N40" s="69"/>
      <c r="O40" s="69">
        <v>5</v>
      </c>
      <c r="P40" s="93">
        <f t="shared" si="3"/>
        <v>5</v>
      </c>
    </row>
    <row r="41" spans="1:16" x14ac:dyDescent="0.25">
      <c r="A41" s="95">
        <v>23</v>
      </c>
      <c r="B41" s="69"/>
      <c r="C41" s="69"/>
      <c r="D41" s="69"/>
      <c r="E41" s="69"/>
      <c r="F41" s="69">
        <v>3</v>
      </c>
      <c r="G41" s="96">
        <f t="shared" si="2"/>
        <v>3</v>
      </c>
      <c r="H41" s="67"/>
      <c r="J41" s="95">
        <v>23</v>
      </c>
      <c r="K41" s="69"/>
      <c r="L41" s="69"/>
      <c r="M41" s="69"/>
      <c r="N41" s="69"/>
      <c r="O41" s="69">
        <v>7</v>
      </c>
      <c r="P41" s="93">
        <f t="shared" si="3"/>
        <v>7</v>
      </c>
    </row>
    <row r="42" spans="1:16" ht="16.5" thickBot="1" x14ac:dyDescent="0.3">
      <c r="A42" s="98">
        <v>24</v>
      </c>
      <c r="B42" s="72"/>
      <c r="C42" s="72"/>
      <c r="D42" s="72"/>
      <c r="E42" s="72"/>
      <c r="F42" s="72">
        <v>7</v>
      </c>
      <c r="G42" s="99">
        <f t="shared" si="2"/>
        <v>7</v>
      </c>
      <c r="H42" s="67"/>
      <c r="J42" s="98">
        <v>24</v>
      </c>
      <c r="K42" s="72"/>
      <c r="L42" s="72"/>
      <c r="M42" s="72"/>
      <c r="N42" s="72"/>
      <c r="O42" s="72">
        <v>16</v>
      </c>
      <c r="P42" s="93">
        <f t="shared" si="3"/>
        <v>16</v>
      </c>
    </row>
    <row r="43" spans="1:16" x14ac:dyDescent="0.25">
      <c r="A43" s="78" t="s">
        <v>12</v>
      </c>
      <c r="B43" s="100">
        <f>SUM(B19:B42)</f>
        <v>421</v>
      </c>
      <c r="C43" s="100">
        <f>SUM(C19:C42)</f>
        <v>410</v>
      </c>
      <c r="D43" s="100">
        <f>SUM(D19:D42)</f>
        <v>419</v>
      </c>
      <c r="E43" s="100">
        <f>SUM(E19:E42)</f>
        <v>374</v>
      </c>
      <c r="F43" s="100">
        <f>SUM(F19:F42)</f>
        <v>406</v>
      </c>
      <c r="G43" s="74">
        <f t="shared" si="2"/>
        <v>2030</v>
      </c>
      <c r="H43" s="101"/>
      <c r="J43" s="78" t="s">
        <v>12</v>
      </c>
      <c r="K43" s="100">
        <f>SUM(K19:K42)</f>
        <v>66</v>
      </c>
      <c r="L43" s="100">
        <f t="shared" ref="L43:P43" si="4">SUM(L19:L42)</f>
        <v>71</v>
      </c>
      <c r="M43" s="100">
        <f t="shared" si="4"/>
        <v>76</v>
      </c>
      <c r="N43" s="100">
        <f t="shared" si="4"/>
        <v>101</v>
      </c>
      <c r="O43" s="100">
        <f t="shared" si="4"/>
        <v>144</v>
      </c>
      <c r="P43" s="100">
        <f t="shared" si="4"/>
        <v>458</v>
      </c>
    </row>
    <row r="44" spans="1:16" x14ac:dyDescent="0.25">
      <c r="A44" s="84" t="s">
        <v>28</v>
      </c>
      <c r="B44" s="102"/>
      <c r="C44" s="102"/>
      <c r="D44" s="102"/>
      <c r="E44" s="102"/>
      <c r="F44" s="102"/>
      <c r="G44" s="103">
        <f>G43/81</f>
        <v>25.061728395061728</v>
      </c>
      <c r="J44" s="84" t="s">
        <v>28</v>
      </c>
      <c r="K44" s="102"/>
      <c r="L44" s="102"/>
      <c r="M44" s="102"/>
      <c r="N44" s="102"/>
      <c r="O44" s="102"/>
      <c r="P44" s="103">
        <f>P43/81</f>
        <v>5.6543209876543212</v>
      </c>
    </row>
    <row r="45" spans="1:16" x14ac:dyDescent="0.25">
      <c r="A45" s="84" t="s">
        <v>29</v>
      </c>
      <c r="B45" s="102"/>
      <c r="C45" s="102"/>
      <c r="D45" s="102"/>
      <c r="E45" s="102"/>
      <c r="F45" s="102"/>
      <c r="G45" s="103">
        <f>1/G44</f>
        <v>3.9901477832512314E-2</v>
      </c>
      <c r="J45" s="84" t="s">
        <v>29</v>
      </c>
      <c r="K45" s="102"/>
      <c r="L45" s="102"/>
      <c r="M45" s="102"/>
      <c r="N45" s="102"/>
      <c r="O45" s="102"/>
      <c r="P45" s="103">
        <f>1/P44</f>
        <v>0.17685589519650655</v>
      </c>
    </row>
    <row r="46" spans="1:16" s="111" customFormat="1" x14ac:dyDescent="0.25">
      <c r="A46" s="113" t="s">
        <v>17</v>
      </c>
      <c r="B46" s="114"/>
      <c r="C46" s="114"/>
      <c r="D46" s="114"/>
      <c r="E46" s="114"/>
      <c r="F46" s="114"/>
      <c r="G46" s="115">
        <f>60/G44</f>
        <v>2.3940886699507389</v>
      </c>
      <c r="J46" s="113" t="s">
        <v>18</v>
      </c>
      <c r="K46" s="114"/>
      <c r="L46" s="114"/>
      <c r="M46" s="114"/>
      <c r="N46" s="114"/>
      <c r="O46" s="114"/>
      <c r="P46" s="115">
        <f>60/P44</f>
        <v>10.611353711790393</v>
      </c>
    </row>
    <row r="47" spans="1:16" ht="16.5" thickBot="1" x14ac:dyDescent="0.3">
      <c r="A47" s="89" t="s">
        <v>30</v>
      </c>
      <c r="B47" s="104"/>
      <c r="C47" s="104"/>
      <c r="D47" s="104"/>
      <c r="E47" s="104"/>
      <c r="F47" s="104"/>
      <c r="G47" s="90">
        <f>STDEV(G19:G42)</f>
        <v>66.899611142475962</v>
      </c>
      <c r="J47" s="89" t="s">
        <v>30</v>
      </c>
      <c r="K47" s="104"/>
      <c r="L47" s="104"/>
      <c r="M47" s="104"/>
      <c r="N47" s="104"/>
      <c r="O47" s="104"/>
      <c r="P47" s="90">
        <f>STDEV(P19:P42)</f>
        <v>12.717385110861864</v>
      </c>
    </row>
    <row r="48" spans="1:16" x14ac:dyDescent="0.25">
      <c r="A48" s="83"/>
      <c r="B48" s="83"/>
      <c r="C48" s="83"/>
      <c r="D48" s="83"/>
      <c r="E48" s="83"/>
      <c r="F48" s="83"/>
      <c r="G48" s="125">
        <f>60/G47</f>
        <v>0.8968661995989502</v>
      </c>
      <c r="J48" s="83"/>
      <c r="K48" s="83"/>
      <c r="L48" s="83"/>
      <c r="M48" s="83"/>
      <c r="N48" s="83"/>
      <c r="O48" s="83"/>
      <c r="P48" s="83"/>
    </row>
    <row r="49" spans="1:16" ht="16.5" thickBot="1" x14ac:dyDescent="0.3">
      <c r="G49" s="124"/>
    </row>
    <row r="50" spans="1:16" x14ac:dyDescent="0.25">
      <c r="A50" s="143" t="s">
        <v>13</v>
      </c>
      <c r="B50" s="144"/>
      <c r="C50" s="145"/>
      <c r="E50" s="143" t="s">
        <v>15</v>
      </c>
      <c r="F50" s="144"/>
      <c r="G50" s="145"/>
      <c r="H50" s="41"/>
      <c r="J50" s="143" t="s">
        <v>14</v>
      </c>
      <c r="K50" s="144"/>
      <c r="L50" s="145"/>
      <c r="N50" s="143" t="s">
        <v>16</v>
      </c>
      <c r="O50" s="144"/>
      <c r="P50" s="145"/>
    </row>
    <row r="51" spans="1:16" x14ac:dyDescent="0.25">
      <c r="A51" s="19" t="s">
        <v>17</v>
      </c>
      <c r="B51" s="134">
        <f>H13</f>
        <v>2.0249999999999999</v>
      </c>
      <c r="C51" s="135"/>
      <c r="E51" s="19" t="s">
        <v>17</v>
      </c>
      <c r="F51" s="136">
        <f>G46</f>
        <v>2.3940886699507389</v>
      </c>
      <c r="G51" s="137"/>
      <c r="H51" s="41"/>
      <c r="J51" s="19" t="s">
        <v>17</v>
      </c>
      <c r="K51" s="136">
        <f>H13</f>
        <v>2.0249999999999999</v>
      </c>
      <c r="L51" s="137"/>
      <c r="N51" s="19" t="s">
        <v>17</v>
      </c>
      <c r="O51" s="136">
        <f>G46</f>
        <v>2.3940886699507389</v>
      </c>
      <c r="P51" s="137"/>
    </row>
    <row r="52" spans="1:16" x14ac:dyDescent="0.25">
      <c r="A52" s="19" t="s">
        <v>18</v>
      </c>
      <c r="B52" s="134">
        <f>Q13</f>
        <v>2.0249999999999999</v>
      </c>
      <c r="C52" s="135"/>
      <c r="E52" s="19" t="s">
        <v>18</v>
      </c>
      <c r="F52" s="134">
        <f>Q13</f>
        <v>2.0249999999999999</v>
      </c>
      <c r="G52" s="135"/>
      <c r="H52" s="41"/>
      <c r="J52" s="19" t="s">
        <v>18</v>
      </c>
      <c r="K52" s="134">
        <f>P46</f>
        <v>10.611353711790393</v>
      </c>
      <c r="L52" s="135"/>
      <c r="M52" s="105" t="s">
        <v>39</v>
      </c>
      <c r="N52" s="19" t="s">
        <v>18</v>
      </c>
      <c r="O52" s="134">
        <f>P44</f>
        <v>5.6543209876543212</v>
      </c>
      <c r="P52" s="135"/>
    </row>
    <row r="53" spans="1:16" x14ac:dyDescent="0.25">
      <c r="A53" s="112" t="s">
        <v>19</v>
      </c>
      <c r="B53" s="136">
        <f>H13/(2*Q13)</f>
        <v>0.5</v>
      </c>
      <c r="C53" s="137"/>
      <c r="E53" s="112" t="s">
        <v>19</v>
      </c>
      <c r="F53" s="136">
        <f>G46/(2*Q13)</f>
        <v>0.59113300492610843</v>
      </c>
      <c r="G53" s="137"/>
      <c r="H53" s="41"/>
      <c r="J53" s="112" t="s">
        <v>19</v>
      </c>
      <c r="K53" s="136">
        <f>H13/(2*P46)</f>
        <v>9.5416666666666664E-2</v>
      </c>
      <c r="L53" s="137">
        <f>H13/(2*P44)</f>
        <v>0.17906659388646287</v>
      </c>
      <c r="N53" s="112" t="s">
        <v>19</v>
      </c>
      <c r="O53" s="136">
        <f>G46/(2*P46)</f>
        <v>0.11280788177339901</v>
      </c>
      <c r="P53" s="137"/>
    </row>
    <row r="54" spans="1:16" ht="16.5" thickBot="1" x14ac:dyDescent="0.3">
      <c r="A54" s="138" t="s">
        <v>20</v>
      </c>
      <c r="B54" s="139"/>
      <c r="C54" s="140"/>
      <c r="E54" s="138" t="s">
        <v>20</v>
      </c>
      <c r="F54" s="139"/>
      <c r="G54" s="140"/>
      <c r="J54" s="138" t="s">
        <v>20</v>
      </c>
      <c r="K54" s="139"/>
      <c r="L54" s="140"/>
      <c r="N54" s="138" t="s">
        <v>20</v>
      </c>
      <c r="O54" s="139"/>
      <c r="P54" s="140"/>
    </row>
    <row r="55" spans="1:16" x14ac:dyDescent="0.25">
      <c r="N55" s="121"/>
    </row>
    <row r="56" spans="1:16" x14ac:dyDescent="0.25">
      <c r="N56" s="121"/>
    </row>
    <row r="57" spans="1:16" x14ac:dyDescent="0.25">
      <c r="A57" s="120"/>
      <c r="B57" s="120"/>
      <c r="C57" s="120"/>
      <c r="D57" s="120"/>
      <c r="E57" s="120"/>
      <c r="F57" s="120"/>
      <c r="G57" s="120"/>
      <c r="H57" s="120"/>
      <c r="I57" s="120"/>
      <c r="J57" s="122"/>
      <c r="N57" s="121"/>
    </row>
    <row r="58" spans="1:16" x14ac:dyDescent="0.25">
      <c r="A58" s="123"/>
      <c r="B58" s="120"/>
      <c r="C58" s="120"/>
      <c r="D58" s="120"/>
      <c r="E58" s="120"/>
      <c r="F58" s="120"/>
      <c r="G58" s="120"/>
      <c r="H58" s="120"/>
      <c r="I58" s="120"/>
      <c r="J58" s="120"/>
      <c r="N58" s="121"/>
    </row>
    <row r="59" spans="1:16" x14ac:dyDescent="0.25">
      <c r="A59" s="120"/>
      <c r="B59" s="120"/>
      <c r="C59" s="120"/>
      <c r="D59" s="120"/>
      <c r="E59" s="120"/>
      <c r="F59" s="120"/>
      <c r="G59" s="120"/>
      <c r="H59" s="120"/>
      <c r="I59" s="120"/>
      <c r="J59" s="120"/>
    </row>
    <row r="60" spans="1:16" x14ac:dyDescent="0.25">
      <c r="A60" s="120"/>
      <c r="B60" s="120"/>
      <c r="C60" s="120"/>
      <c r="D60" s="120"/>
      <c r="E60" s="120"/>
      <c r="F60" s="120"/>
      <c r="G60" s="120"/>
      <c r="H60" s="120"/>
      <c r="I60" s="120"/>
      <c r="J60" s="120"/>
    </row>
    <row r="61" spans="1:16" x14ac:dyDescent="0.25">
      <c r="A61" s="120"/>
      <c r="B61" s="120"/>
      <c r="C61" s="120"/>
      <c r="D61" s="120"/>
      <c r="E61" s="120"/>
      <c r="F61" s="120"/>
      <c r="G61" s="120"/>
      <c r="H61" s="120"/>
      <c r="I61" s="120"/>
      <c r="J61" s="120"/>
    </row>
    <row r="62" spans="1:16" x14ac:dyDescent="0.25">
      <c r="A62" s="120"/>
      <c r="B62" s="120"/>
      <c r="C62" s="120"/>
      <c r="D62" s="120"/>
      <c r="E62" s="120"/>
      <c r="F62" s="120"/>
      <c r="G62" s="120"/>
      <c r="H62" s="120"/>
      <c r="I62" s="120"/>
      <c r="J62" s="120"/>
    </row>
    <row r="63" spans="1:16" x14ac:dyDescent="0.25">
      <c r="A63" s="120"/>
      <c r="B63" s="120"/>
      <c r="C63" s="120"/>
      <c r="D63" s="120"/>
      <c r="E63" s="120"/>
      <c r="F63" s="120"/>
      <c r="G63" s="120"/>
      <c r="H63" s="120"/>
      <c r="I63" s="120"/>
      <c r="J63" s="120"/>
    </row>
  </sheetData>
  <mergeCells count="25">
    <mergeCell ref="A1:P1"/>
    <mergeCell ref="K51:L51"/>
    <mergeCell ref="K52:L52"/>
    <mergeCell ref="K53:L53"/>
    <mergeCell ref="J54:L54"/>
    <mergeCell ref="E50:G50"/>
    <mergeCell ref="F51:G51"/>
    <mergeCell ref="F52:G52"/>
    <mergeCell ref="F53:G53"/>
    <mergeCell ref="N50:P50"/>
    <mergeCell ref="O51:P51"/>
    <mergeCell ref="O52:P52"/>
    <mergeCell ref="O53:P53"/>
    <mergeCell ref="N54:P54"/>
    <mergeCell ref="E54:G54"/>
    <mergeCell ref="A50:C50"/>
    <mergeCell ref="B52:C52"/>
    <mergeCell ref="B53:C53"/>
    <mergeCell ref="A54:C54"/>
    <mergeCell ref="A2:H2"/>
    <mergeCell ref="J2:Q2"/>
    <mergeCell ref="A17:G17"/>
    <mergeCell ref="J17:P17"/>
    <mergeCell ref="J50:L50"/>
    <mergeCell ref="B51:C5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senin</vt:lpstr>
      <vt:lpstr>selasa</vt:lpstr>
      <vt:lpstr>rabu</vt:lpstr>
      <vt:lpstr>kamis</vt:lpstr>
      <vt:lpstr>jumat</vt:lpstr>
      <vt:lpstr>semingu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2014-07-23T00:43:44Z</cp:lastPrinted>
  <dcterms:created xsi:type="dcterms:W3CDTF">2014-07-03T05:10:55Z</dcterms:created>
  <dcterms:modified xsi:type="dcterms:W3CDTF">2020-05-03T03:00:22Z</dcterms:modified>
</cp:coreProperties>
</file>